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G:\Marketing Share\Tools\Yield Info\Trad vs VA Comparison Sheets\"/>
    </mc:Choice>
  </mc:AlternateContent>
  <bookViews>
    <workbookView xWindow="120" yWindow="12" windowWidth="9696" windowHeight="7296" firstSheet="23" activeTab="24"/>
  </bookViews>
  <sheets>
    <sheet name="Avocados vs. RSS Pure Pulp" sheetId="33" r:id="rId1"/>
    <sheet name="Broccoli Iced vs. RSS Florets" sheetId="23" r:id="rId2"/>
    <sheet name="Broccoli Iced vs. RSS Crowns" sheetId="10" r:id="rId3"/>
    <sheet name="Cabbage Green vs. RSS Shred" sheetId="11" r:id="rId4"/>
    <sheet name="Carrots Jumbo vs RSS Coin Cut" sheetId="12" r:id="rId5"/>
    <sheet name="Carrots Jumbo vs RSS Shred" sheetId="22" r:id="rId6"/>
    <sheet name="Cauliflower vs. RSS Florets" sheetId="13" r:id="rId7"/>
    <sheet name="Celery vs. RSS Celery Sticks" sheetId="9" r:id="rId8"/>
    <sheet name="Celery vs. RSS Diced Celery" sheetId="17" r:id="rId9"/>
    <sheet name="Green Beans vs. RSS Trimmed" sheetId="32" r:id="rId10"/>
    <sheet name="Iceberg vs. RSS Chopped" sheetId="20" r:id="rId11"/>
    <sheet name="Iceberg vs. RSS Shredded" sheetId="6" r:id="rId12"/>
    <sheet name="Iceberg vs. RSS Salad Prmx" sheetId="16" r:id="rId13"/>
    <sheet name="Kale vs. RSS Shredded Kale" sheetId="31" r:id="rId14"/>
    <sheet name="Onions Yellow vs. RSS Diced" sheetId="18" r:id="rId15"/>
    <sheet name="Onions Yellow vs. RSS Rings" sheetId="14" r:id="rId16"/>
    <sheet name="Onions Yellow vs. RSS Whl Pld" sheetId="21" r:id="rId17"/>
    <sheet name="Onions Red vs. RSS Whl Pld" sheetId="29" r:id="rId18"/>
    <sheet name="Onions Red vs. RSS Diced" sheetId="30" r:id="rId19"/>
    <sheet name="Onions Green vs. RSS Clipped" sheetId="15" r:id="rId20"/>
    <sheet name="Romaine vs. RSS Chopped" sheetId="19" r:id="rId21"/>
    <sheet name="Pineapple vs. RSS Pineapple" sheetId="25" r:id="rId22"/>
    <sheet name="Green Leaf vs. MFC Green Leaf" sheetId="28" r:id="rId23"/>
    <sheet name="Iceberg vs. MFC Iceberg" sheetId="27" r:id="rId24"/>
    <sheet name="Romaine vs. MFC Romaine" sheetId="26" r:id="rId25"/>
  </sheets>
  <definedNames>
    <definedName name="_xlnm.Print_Area" localSheetId="0">'Avocados vs. RSS Pure Pulp'!$A$1:$D$49</definedName>
    <definedName name="_xlnm.Print_Area" localSheetId="2">'Broccoli Iced vs. RSS Crowns'!$A$1:$D$49</definedName>
    <definedName name="_xlnm.Print_Area" localSheetId="1">'Broccoli Iced vs. RSS Florets'!$A$1:$D$49</definedName>
    <definedName name="_xlnm.Print_Area" localSheetId="3">'Cabbage Green vs. RSS Shred'!$A$1:$D$49</definedName>
    <definedName name="_xlnm.Print_Area" localSheetId="4">'Carrots Jumbo vs RSS Coin Cut'!$A$1:$D$49</definedName>
    <definedName name="_xlnm.Print_Area" localSheetId="5">'Carrots Jumbo vs RSS Shred'!$A$1:$D$49</definedName>
    <definedName name="_xlnm.Print_Area" localSheetId="6">'Cauliflower vs. RSS Florets'!$A$1:$D$49</definedName>
    <definedName name="_xlnm.Print_Area" localSheetId="7">'Celery vs. RSS Celery Sticks'!$A$1:$D$49</definedName>
    <definedName name="_xlnm.Print_Area" localSheetId="8">'Celery vs. RSS Diced Celery'!$A$1:$D$49</definedName>
    <definedName name="_xlnm.Print_Area" localSheetId="9">'Green Beans vs. RSS Trimmed'!$A$1:$D$49</definedName>
    <definedName name="_xlnm.Print_Area" localSheetId="22">'Green Leaf vs. MFC Green Leaf'!$A$1:$D$49</definedName>
    <definedName name="_xlnm.Print_Area" localSheetId="23">'Iceberg vs. MFC Iceberg'!$A$1:$D$49</definedName>
    <definedName name="_xlnm.Print_Area" localSheetId="10">'Iceberg vs. RSS Chopped'!$A$1:$D$49</definedName>
    <definedName name="_xlnm.Print_Area" localSheetId="12">'Iceberg vs. RSS Salad Prmx'!$A$1:$D$49</definedName>
    <definedName name="_xlnm.Print_Area" localSheetId="11">'Iceberg vs. RSS Shredded'!$A$1:$D$49</definedName>
    <definedName name="_xlnm.Print_Area" localSheetId="13">'Kale vs. RSS Shredded Kale'!$A$1:$D$49</definedName>
    <definedName name="_xlnm.Print_Area" localSheetId="19">'Onions Green vs. RSS Clipped'!$A$1:$D$49</definedName>
    <definedName name="_xlnm.Print_Area" localSheetId="18">'Onions Red vs. RSS Diced'!$A$1:$D$49</definedName>
    <definedName name="_xlnm.Print_Area" localSheetId="17">'Onions Red vs. RSS Whl Pld'!$A$1:$D$49</definedName>
    <definedName name="_xlnm.Print_Area" localSheetId="14">'Onions Yellow vs. RSS Diced'!$A$1:$D$49</definedName>
    <definedName name="_xlnm.Print_Area" localSheetId="15">'Onions Yellow vs. RSS Rings'!$A$1:$D$49</definedName>
    <definedName name="_xlnm.Print_Area" localSheetId="16">'Onions Yellow vs. RSS Whl Pld'!$A$1:$D$49</definedName>
    <definedName name="_xlnm.Print_Area" localSheetId="21">'Pineapple vs. RSS Pineapple'!$A$1:$D$49</definedName>
    <definedName name="_xlnm.Print_Area" localSheetId="24">'Romaine vs. MFC Romaine'!$A$1:$D$49</definedName>
    <definedName name="_xlnm.Print_Area" localSheetId="20">'Romaine vs. RSS Chopped'!$A$1:$D$49</definedName>
  </definedNames>
  <calcPr calcId="152511"/>
</workbook>
</file>

<file path=xl/calcChain.xml><?xml version="1.0" encoding="utf-8"?>
<calcChain xmlns="http://schemas.openxmlformats.org/spreadsheetml/2006/main">
  <c r="B49" i="27" l="1"/>
  <c r="B49" i="28"/>
  <c r="B49" i="25"/>
  <c r="B49" i="19"/>
  <c r="B49" i="15"/>
  <c r="B49" i="30"/>
  <c r="B49" i="29"/>
  <c r="B49" i="21"/>
  <c r="B49" i="14"/>
  <c r="B49" i="18"/>
  <c r="B49" i="31"/>
  <c r="B49" i="16"/>
  <c r="B49" i="6"/>
  <c r="B49" i="20"/>
  <c r="B49" i="32"/>
  <c r="B49" i="17"/>
  <c r="B49" i="9"/>
  <c r="B49" i="13"/>
  <c r="B49" i="22"/>
  <c r="B49" i="12"/>
  <c r="B49" i="11"/>
  <c r="B49" i="10"/>
  <c r="B49" i="23"/>
  <c r="B49" i="33" l="1"/>
  <c r="D27" i="33"/>
  <c r="D24" i="33"/>
  <c r="D28" i="33" s="1"/>
  <c r="D32" i="33" s="1"/>
  <c r="D34" i="33" s="1"/>
  <c r="D36" i="33" s="1"/>
  <c r="D37" i="33" s="1"/>
  <c r="D21" i="33"/>
  <c r="C19" i="33"/>
  <c r="C20" i="33" s="1"/>
  <c r="C21" i="33" s="1"/>
  <c r="C17" i="33" s="1"/>
  <c r="D14" i="33"/>
  <c r="D13" i="33"/>
  <c r="C13" i="33"/>
  <c r="C23" i="33" s="1"/>
  <c r="C12" i="33"/>
  <c r="C24" i="33" l="1"/>
  <c r="C27" i="33"/>
  <c r="C12" i="32"/>
  <c r="D24" i="32"/>
  <c r="D21" i="32"/>
  <c r="C19" i="32"/>
  <c r="C20" i="32" s="1"/>
  <c r="C21" i="32" s="1"/>
  <c r="C17" i="32" s="1"/>
  <c r="D13" i="32"/>
  <c r="D14" i="32" s="1"/>
  <c r="C13" i="32"/>
  <c r="C27" i="32" s="1"/>
  <c r="C28" i="33" l="1"/>
  <c r="D41" i="33" s="1"/>
  <c r="D44" i="33" s="1"/>
  <c r="D27" i="32"/>
  <c r="D28" i="32" s="1"/>
  <c r="D32" i="32" s="1"/>
  <c r="D34" i="32" s="1"/>
  <c r="D36" i="32" s="1"/>
  <c r="D37" i="32" s="1"/>
  <c r="C23" i="32"/>
  <c r="C24" i="32" s="1"/>
  <c r="C28" i="32" s="1"/>
  <c r="D24" i="31"/>
  <c r="D21" i="31"/>
  <c r="C19" i="31"/>
  <c r="C20" i="31" s="1"/>
  <c r="C21" i="31" s="1"/>
  <c r="C17" i="31" s="1"/>
  <c r="D13" i="31"/>
  <c r="D27" i="31" s="1"/>
  <c r="C13" i="31"/>
  <c r="C23" i="31" s="1"/>
  <c r="D24" i="30"/>
  <c r="D21" i="30"/>
  <c r="C19" i="30"/>
  <c r="C20" i="30" s="1"/>
  <c r="C21" i="30" s="1"/>
  <c r="C17" i="30" s="1"/>
  <c r="D13" i="30"/>
  <c r="D27" i="30" s="1"/>
  <c r="C13" i="30"/>
  <c r="C23" i="30" s="1"/>
  <c r="C27" i="29"/>
  <c r="D24" i="29"/>
  <c r="D21" i="29"/>
  <c r="C19" i="29"/>
  <c r="C20" i="29" s="1"/>
  <c r="C21" i="29" s="1"/>
  <c r="C17" i="29" s="1"/>
  <c r="D13" i="29"/>
  <c r="D27" i="29" s="1"/>
  <c r="C13" i="29"/>
  <c r="C23" i="29" s="1"/>
  <c r="C12" i="29"/>
  <c r="D14" i="29" l="1"/>
  <c r="C12" i="31"/>
  <c r="D41" i="32"/>
  <c r="D44" i="32" s="1"/>
  <c r="C24" i="30"/>
  <c r="C24" i="31"/>
  <c r="C27" i="30"/>
  <c r="C12" i="30"/>
  <c r="C27" i="31"/>
  <c r="D28" i="31"/>
  <c r="D32" i="31" s="1"/>
  <c r="D34" i="31" s="1"/>
  <c r="D36" i="31" s="1"/>
  <c r="D37" i="31" s="1"/>
  <c r="D14" i="31"/>
  <c r="D28" i="29"/>
  <c r="D32" i="29" s="1"/>
  <c r="D34" i="29" s="1"/>
  <c r="D36" i="29" s="1"/>
  <c r="D37" i="29" s="1"/>
  <c r="D28" i="30"/>
  <c r="D32" i="30" s="1"/>
  <c r="D34" i="30" s="1"/>
  <c r="D36" i="30" s="1"/>
  <c r="D37" i="30" s="1"/>
  <c r="D14" i="30"/>
  <c r="C24" i="29"/>
  <c r="C28" i="29" s="1"/>
  <c r="D41" i="29" s="1"/>
  <c r="D44" i="29" s="1"/>
  <c r="B49" i="26"/>
  <c r="C28" i="31" l="1"/>
  <c r="C28" i="30"/>
  <c r="D41" i="30" s="1"/>
  <c r="D44" i="30" s="1"/>
  <c r="D41" i="31"/>
  <c r="D44" i="31" s="1"/>
  <c r="D12" i="28"/>
  <c r="C12" i="28"/>
  <c r="C13" i="28" s="1"/>
  <c r="D12" i="27"/>
  <c r="D13" i="27" s="1"/>
  <c r="D27" i="27" s="1"/>
  <c r="C12" i="27"/>
  <c r="C13" i="27" s="1"/>
  <c r="C27" i="27" s="1"/>
  <c r="D19" i="28"/>
  <c r="D20" i="28" s="1"/>
  <c r="D21" i="28" s="1"/>
  <c r="D17" i="28" s="1"/>
  <c r="C19" i="28"/>
  <c r="C20" i="28" s="1"/>
  <c r="C21" i="28" s="1"/>
  <c r="C17" i="28" s="1"/>
  <c r="D13" i="28"/>
  <c r="D27" i="28" s="1"/>
  <c r="D19" i="27"/>
  <c r="D20" i="27" s="1"/>
  <c r="D21" i="27" s="1"/>
  <c r="D17" i="27" s="1"/>
  <c r="C19" i="27"/>
  <c r="C20" i="27" s="1"/>
  <c r="C21" i="27" s="1"/>
  <c r="C17" i="27" s="1"/>
  <c r="D19" i="26"/>
  <c r="D20" i="26" s="1"/>
  <c r="D21" i="26" s="1"/>
  <c r="D17" i="26" s="1"/>
  <c r="D12" i="26"/>
  <c r="D13" i="26" s="1"/>
  <c r="D23" i="26" s="1"/>
  <c r="C12" i="26"/>
  <c r="C13" i="26" s="1"/>
  <c r="D23" i="27" l="1"/>
  <c r="C27" i="28"/>
  <c r="C23" i="28"/>
  <c r="C24" i="28" s="1"/>
  <c r="D23" i="28"/>
  <c r="D24" i="28" s="1"/>
  <c r="D28" i="28" s="1"/>
  <c r="D32" i="28" s="1"/>
  <c r="D34" i="28" s="1"/>
  <c r="D36" i="28" s="1"/>
  <c r="D37" i="28" s="1"/>
  <c r="D24" i="27"/>
  <c r="D28" i="27" s="1"/>
  <c r="D32" i="27" s="1"/>
  <c r="D34" i="27" s="1"/>
  <c r="D36" i="27" s="1"/>
  <c r="D37" i="27" s="1"/>
  <c r="C23" i="27"/>
  <c r="C24" i="27" s="1"/>
  <c r="C28" i="27" s="1"/>
  <c r="D41" i="27" s="1"/>
  <c r="D44" i="27" s="1"/>
  <c r="C27" i="26"/>
  <c r="D24" i="26"/>
  <c r="C19" i="26"/>
  <c r="C20" i="26" s="1"/>
  <c r="C21" i="26" s="1"/>
  <c r="C17" i="26" s="1"/>
  <c r="D14" i="26"/>
  <c r="C23" i="26"/>
  <c r="D13" i="25"/>
  <c r="D14" i="25" s="1"/>
  <c r="C19" i="25"/>
  <c r="C20" i="25" s="1"/>
  <c r="C21" i="25" s="1"/>
  <c r="C17" i="25" s="1"/>
  <c r="C24" i="25" s="1"/>
  <c r="D21" i="25"/>
  <c r="C23" i="25"/>
  <c r="D24" i="25"/>
  <c r="C27" i="25"/>
  <c r="C13" i="23"/>
  <c r="C12" i="23" s="1"/>
  <c r="D13" i="23"/>
  <c r="D14" i="23" s="1"/>
  <c r="C19" i="23"/>
  <c r="C20" i="23" s="1"/>
  <c r="C21" i="23" s="1"/>
  <c r="C17" i="23" s="1"/>
  <c r="D21" i="23"/>
  <c r="D24" i="23"/>
  <c r="D28" i="23" s="1"/>
  <c r="D32" i="23" s="1"/>
  <c r="D34" i="23" s="1"/>
  <c r="D36" i="23" s="1"/>
  <c r="D37" i="23" s="1"/>
  <c r="D27" i="23"/>
  <c r="C13" i="19"/>
  <c r="C27" i="19" s="1"/>
  <c r="C13" i="22"/>
  <c r="C12" i="22" s="1"/>
  <c r="D13" i="22"/>
  <c r="D14" i="22" s="1"/>
  <c r="C19" i="22"/>
  <c r="C20" i="22" s="1"/>
  <c r="C21" i="22" s="1"/>
  <c r="C17" i="22" s="1"/>
  <c r="D21" i="22"/>
  <c r="D24" i="22"/>
  <c r="D28" i="22" s="1"/>
  <c r="D32" i="22" s="1"/>
  <c r="D34" i="22" s="1"/>
  <c r="D36" i="22" s="1"/>
  <c r="D37" i="22" s="1"/>
  <c r="D27" i="22"/>
  <c r="C13" i="21"/>
  <c r="C12" i="21" s="1"/>
  <c r="D13" i="21"/>
  <c r="D14" i="21" s="1"/>
  <c r="C19" i="21"/>
  <c r="C20" i="21" s="1"/>
  <c r="C21" i="21" s="1"/>
  <c r="C17" i="21" s="1"/>
  <c r="D21" i="21"/>
  <c r="D24" i="21"/>
  <c r="C13" i="20"/>
  <c r="C12" i="20" s="1"/>
  <c r="D13" i="20"/>
  <c r="D27" i="20" s="1"/>
  <c r="C19" i="20"/>
  <c r="C20" i="20" s="1"/>
  <c r="C21" i="20" s="1"/>
  <c r="C17" i="20" s="1"/>
  <c r="D21" i="20"/>
  <c r="D24" i="20"/>
  <c r="C12" i="19"/>
  <c r="D13" i="19"/>
  <c r="D14" i="19" s="1"/>
  <c r="C19" i="19"/>
  <c r="C20" i="19" s="1"/>
  <c r="C21" i="19" s="1"/>
  <c r="C17" i="19" s="1"/>
  <c r="D21" i="19"/>
  <c r="C23" i="19"/>
  <c r="D24" i="19"/>
  <c r="D27" i="19"/>
  <c r="D28" i="19" s="1"/>
  <c r="D32" i="19" s="1"/>
  <c r="D34" i="19" s="1"/>
  <c r="D36" i="19" s="1"/>
  <c r="D37" i="19" s="1"/>
  <c r="C13" i="18"/>
  <c r="C12" i="18" s="1"/>
  <c r="D13" i="18"/>
  <c r="D14" i="18" s="1"/>
  <c r="C19" i="18"/>
  <c r="C20" i="18" s="1"/>
  <c r="C21" i="18" s="1"/>
  <c r="C17" i="18" s="1"/>
  <c r="D21" i="18"/>
  <c r="D24" i="18"/>
  <c r="C13" i="17"/>
  <c r="C23" i="17" s="1"/>
  <c r="D13" i="17"/>
  <c r="D27" i="17" s="1"/>
  <c r="C19" i="17"/>
  <c r="C20" i="17" s="1"/>
  <c r="C21" i="17" s="1"/>
  <c r="C17" i="17" s="1"/>
  <c r="D21" i="17"/>
  <c r="D24" i="17"/>
  <c r="C27" i="17"/>
  <c r="C13" i="16"/>
  <c r="C23" i="16" s="1"/>
  <c r="D13" i="16"/>
  <c r="D14" i="16" s="1"/>
  <c r="C19" i="16"/>
  <c r="C20" i="16" s="1"/>
  <c r="C21" i="16" s="1"/>
  <c r="C17" i="16" s="1"/>
  <c r="D21" i="16"/>
  <c r="D24" i="16"/>
  <c r="C13" i="15"/>
  <c r="C12" i="15" s="1"/>
  <c r="D13" i="15"/>
  <c r="D14" i="15" s="1"/>
  <c r="C19" i="15"/>
  <c r="C20" i="15" s="1"/>
  <c r="C21" i="15" s="1"/>
  <c r="C17" i="15" s="1"/>
  <c r="D21" i="15"/>
  <c r="C23" i="15"/>
  <c r="D24" i="15"/>
  <c r="C13" i="14"/>
  <c r="C12" i="14" s="1"/>
  <c r="D13" i="14"/>
  <c r="D14" i="14" s="1"/>
  <c r="C19" i="14"/>
  <c r="C20" i="14" s="1"/>
  <c r="C21" i="14" s="1"/>
  <c r="C17" i="14" s="1"/>
  <c r="D21" i="14"/>
  <c r="D24" i="14"/>
  <c r="C13" i="6"/>
  <c r="C12" i="6" s="1"/>
  <c r="D13" i="6"/>
  <c r="D14" i="6" s="1"/>
  <c r="C19" i="6"/>
  <c r="C20" i="6" s="1"/>
  <c r="C21" i="6" s="1"/>
  <c r="C17" i="6" s="1"/>
  <c r="D21" i="6"/>
  <c r="C23" i="6"/>
  <c r="D24" i="6"/>
  <c r="C13" i="9"/>
  <c r="C12" i="9" s="1"/>
  <c r="D13" i="9"/>
  <c r="D14" i="9" s="1"/>
  <c r="C19" i="9"/>
  <c r="C20" i="9" s="1"/>
  <c r="C21" i="9" s="1"/>
  <c r="C17" i="9" s="1"/>
  <c r="D21" i="9"/>
  <c r="D24" i="9"/>
  <c r="C13" i="13"/>
  <c r="C12" i="13" s="1"/>
  <c r="D13" i="13"/>
  <c r="D14" i="13" s="1"/>
  <c r="C19" i="13"/>
  <c r="C20" i="13" s="1"/>
  <c r="C21" i="13" s="1"/>
  <c r="C17" i="13" s="1"/>
  <c r="D21" i="13"/>
  <c r="D24" i="13"/>
  <c r="C13" i="12"/>
  <c r="C23" i="12" s="1"/>
  <c r="D13" i="12"/>
  <c r="D14" i="12" s="1"/>
  <c r="C19" i="12"/>
  <c r="C20" i="12" s="1"/>
  <c r="C21" i="12" s="1"/>
  <c r="C17" i="12" s="1"/>
  <c r="D21" i="12"/>
  <c r="D24" i="12"/>
  <c r="C13" i="11"/>
  <c r="C12" i="11" s="1"/>
  <c r="D13" i="11"/>
  <c r="D14" i="11" s="1"/>
  <c r="C19" i="11"/>
  <c r="C20" i="11" s="1"/>
  <c r="C21" i="11" s="1"/>
  <c r="C17" i="11" s="1"/>
  <c r="C24" i="11" s="1"/>
  <c r="D21" i="11"/>
  <c r="C23" i="11"/>
  <c r="D24" i="11"/>
  <c r="C13" i="10"/>
  <c r="C27" i="10" s="1"/>
  <c r="D13" i="10"/>
  <c r="D14" i="10" s="1"/>
  <c r="C19" i="10"/>
  <c r="C20" i="10" s="1"/>
  <c r="C21" i="10" s="1"/>
  <c r="C17" i="10" s="1"/>
  <c r="D21" i="10"/>
  <c r="D24" i="10"/>
  <c r="D28" i="17" l="1"/>
  <c r="D32" i="17" s="1"/>
  <c r="D34" i="17" s="1"/>
  <c r="D36" i="17" s="1"/>
  <c r="D37" i="17" s="1"/>
  <c r="C28" i="28"/>
  <c r="C23" i="18"/>
  <c r="C24" i="18" s="1"/>
  <c r="D27" i="25"/>
  <c r="D28" i="25" s="1"/>
  <c r="C28" i="25"/>
  <c r="C24" i="12"/>
  <c r="C24" i="16"/>
  <c r="C23" i="10"/>
  <c r="C27" i="12"/>
  <c r="C12" i="12"/>
  <c r="C23" i="9"/>
  <c r="C27" i="14"/>
  <c r="C27" i="16"/>
  <c r="C12" i="16"/>
  <c r="C24" i="17"/>
  <c r="C28" i="17" s="1"/>
  <c r="D41" i="17" s="1"/>
  <c r="D44" i="17" s="1"/>
  <c r="D28" i="20"/>
  <c r="D32" i="20" s="1"/>
  <c r="D34" i="20" s="1"/>
  <c r="D36" i="20" s="1"/>
  <c r="D37" i="20" s="1"/>
  <c r="D14" i="20"/>
  <c r="C27" i="21"/>
  <c r="C24" i="6"/>
  <c r="C24" i="15"/>
  <c r="C23" i="20"/>
  <c r="C24" i="20" s="1"/>
  <c r="C27" i="9"/>
  <c r="D14" i="17"/>
  <c r="D41" i="28"/>
  <c r="D44" i="28" s="1"/>
  <c r="C24" i="26"/>
  <c r="C28" i="26" s="1"/>
  <c r="D27" i="26"/>
  <c r="D28" i="26"/>
  <c r="D32" i="26" s="1"/>
  <c r="D34" i="26" s="1"/>
  <c r="D36" i="26" s="1"/>
  <c r="D37" i="26" s="1"/>
  <c r="C24" i="10"/>
  <c r="C28" i="10" s="1"/>
  <c r="C12" i="10"/>
  <c r="C27" i="11"/>
  <c r="C28" i="11" s="1"/>
  <c r="C23" i="13"/>
  <c r="C24" i="13" s="1"/>
  <c r="C28" i="13" s="1"/>
  <c r="C27" i="6"/>
  <c r="C27" i="15"/>
  <c r="C12" i="17"/>
  <c r="C24" i="19"/>
  <c r="C28" i="19" s="1"/>
  <c r="D41" i="19" s="1"/>
  <c r="D44" i="19" s="1"/>
  <c r="C23" i="22"/>
  <c r="C24" i="22" s="1"/>
  <c r="C27" i="13"/>
  <c r="C24" i="9"/>
  <c r="C28" i="9" s="1"/>
  <c r="C27" i="18"/>
  <c r="C23" i="23"/>
  <c r="C24" i="23" s="1"/>
  <c r="D41" i="10"/>
  <c r="D44" i="10" s="1"/>
  <c r="D27" i="10"/>
  <c r="D28" i="10" s="1"/>
  <c r="D32" i="10" s="1"/>
  <c r="D34" i="10" s="1"/>
  <c r="D36" i="10" s="1"/>
  <c r="D37" i="10" s="1"/>
  <c r="D27" i="11"/>
  <c r="D28" i="11" s="1"/>
  <c r="D32" i="11" s="1"/>
  <c r="D34" i="11" s="1"/>
  <c r="D36" i="11" s="1"/>
  <c r="D37" i="11" s="1"/>
  <c r="D27" i="12"/>
  <c r="D28" i="12" s="1"/>
  <c r="D32" i="12" s="1"/>
  <c r="D34" i="12" s="1"/>
  <c r="D36" i="12" s="1"/>
  <c r="D37" i="12" s="1"/>
  <c r="D27" i="13"/>
  <c r="D28" i="13" s="1"/>
  <c r="D32" i="13" s="1"/>
  <c r="D34" i="13" s="1"/>
  <c r="D36" i="13" s="1"/>
  <c r="D37" i="13" s="1"/>
  <c r="D27" i="9"/>
  <c r="D28" i="9" s="1"/>
  <c r="D32" i="9" s="1"/>
  <c r="D34" i="9" s="1"/>
  <c r="D36" i="9" s="1"/>
  <c r="D37" i="9" s="1"/>
  <c r="D27" i="6"/>
  <c r="D28" i="6" s="1"/>
  <c r="D32" i="6" s="1"/>
  <c r="D34" i="6" s="1"/>
  <c r="D36" i="6" s="1"/>
  <c r="D37" i="6" s="1"/>
  <c r="D27" i="14"/>
  <c r="D28" i="14" s="1"/>
  <c r="D32" i="14" s="1"/>
  <c r="D34" i="14" s="1"/>
  <c r="D36" i="14" s="1"/>
  <c r="D37" i="14" s="1"/>
  <c r="C23" i="14"/>
  <c r="C24" i="14" s="1"/>
  <c r="C28" i="14" s="1"/>
  <c r="D27" i="15"/>
  <c r="D28" i="15" s="1"/>
  <c r="D32" i="15" s="1"/>
  <c r="D34" i="15" s="1"/>
  <c r="D36" i="15" s="1"/>
  <c r="D37" i="15" s="1"/>
  <c r="D27" i="16"/>
  <c r="D28" i="16" s="1"/>
  <c r="D32" i="16" s="1"/>
  <c r="D34" i="16" s="1"/>
  <c r="D36" i="16" s="1"/>
  <c r="D37" i="16" s="1"/>
  <c r="D27" i="18"/>
  <c r="D28" i="18" s="1"/>
  <c r="D32" i="18" s="1"/>
  <c r="D34" i="18" s="1"/>
  <c r="D36" i="18" s="1"/>
  <c r="D37" i="18" s="1"/>
  <c r="C27" i="20"/>
  <c r="C28" i="20" s="1"/>
  <c r="D41" i="20" s="1"/>
  <c r="D44" i="20" s="1"/>
  <c r="D27" i="21"/>
  <c r="D28" i="21" s="1"/>
  <c r="D32" i="21" s="1"/>
  <c r="D34" i="21" s="1"/>
  <c r="D36" i="21" s="1"/>
  <c r="D37" i="21" s="1"/>
  <c r="C23" i="21"/>
  <c r="C24" i="21" s="1"/>
  <c r="C28" i="21" s="1"/>
  <c r="C27" i="22"/>
  <c r="C27" i="23"/>
  <c r="C28" i="23" l="1"/>
  <c r="D41" i="23" s="1"/>
  <c r="D44" i="23" s="1"/>
  <c r="C28" i="22"/>
  <c r="D41" i="22" s="1"/>
  <c r="D44" i="22" s="1"/>
  <c r="D32" i="25"/>
  <c r="D34" i="25" s="1"/>
  <c r="D36" i="25" s="1"/>
  <c r="D37" i="25" s="1"/>
  <c r="D41" i="25"/>
  <c r="D44" i="25" s="1"/>
  <c r="C28" i="15"/>
  <c r="D41" i="15" s="1"/>
  <c r="D44" i="15" s="1"/>
  <c r="C28" i="6"/>
  <c r="D41" i="14"/>
  <c r="D44" i="14" s="1"/>
  <c r="D41" i="9"/>
  <c r="D44" i="9" s="1"/>
  <c r="D41" i="21"/>
  <c r="D44" i="21" s="1"/>
  <c r="C28" i="16"/>
  <c r="D41" i="16" s="1"/>
  <c r="D44" i="16" s="1"/>
  <c r="C28" i="18"/>
  <c r="D41" i="18" s="1"/>
  <c r="D44" i="18" s="1"/>
  <c r="C28" i="12"/>
  <c r="D41" i="12" s="1"/>
  <c r="D44" i="12" s="1"/>
  <c r="D41" i="26"/>
  <c r="D44" i="26" s="1"/>
  <c r="D41" i="6"/>
  <c r="D44" i="6" s="1"/>
  <c r="D41" i="11"/>
  <c r="D44" i="11" s="1"/>
  <c r="D41" i="13"/>
  <c r="D44" i="13" s="1"/>
</calcChain>
</file>

<file path=xl/sharedStrings.xml><?xml version="1.0" encoding="utf-8"?>
<sst xmlns="http://schemas.openxmlformats.org/spreadsheetml/2006/main" count="1325" uniqueCount="99">
  <si>
    <t>Full Carton Weight (lbs)</t>
  </si>
  <si>
    <t>Waste (lbs)</t>
  </si>
  <si>
    <t>Net Usable Product (lbs)</t>
  </si>
  <si>
    <t>Yield</t>
  </si>
  <si>
    <t>Delivered Cost</t>
  </si>
  <si>
    <t>In-House Labor</t>
  </si>
  <si>
    <t>Portion Size (ounces)</t>
  </si>
  <si>
    <t>Portions Per Carton</t>
  </si>
  <si>
    <t>Gross Margin Per Plate</t>
  </si>
  <si>
    <t>Cost Per Carton</t>
  </si>
  <si>
    <t>Cost Per Portion</t>
  </si>
  <si>
    <t>Approx. Savings Per Year</t>
  </si>
  <si>
    <t>Savings Per Portion</t>
  </si>
  <si>
    <t>Cost of Other Items on Plate</t>
  </si>
  <si>
    <t>Cost Per Plate</t>
  </si>
  <si>
    <t>Price Per Plate</t>
  </si>
  <si>
    <t>Gross Margin</t>
  </si>
  <si>
    <t>Percent Margin</t>
  </si>
  <si>
    <t>TO USE WORKSHEET:</t>
  </si>
  <si>
    <t>Operating Days Per Year</t>
  </si>
  <si>
    <t>Portions Served Per Day</t>
  </si>
  <si>
    <t>Prepared For:</t>
  </si>
  <si>
    <t>By:</t>
  </si>
  <si>
    <t>Date:</t>
  </si>
  <si>
    <t>~ Projected Savings ~</t>
  </si>
  <si>
    <t>&lt;</t>
  </si>
  <si>
    <t xml:space="preserve">   (prior to, or while meeting with customer)</t>
  </si>
  <si>
    <t>&lt;&lt; Insert your product code here</t>
  </si>
  <si>
    <t>&lt;&lt; Personalize the Worksheet with your own logo and contact information</t>
  </si>
  <si>
    <t>&lt;&lt; If desired, print the Worksheet</t>
  </si>
  <si>
    <t xml:space="preserve">    (The Print Area is formatted to omit these Instructions.)</t>
  </si>
  <si>
    <t>Green Cabbage</t>
  </si>
  <si>
    <t>Jumbo Carrots</t>
  </si>
  <si>
    <t>Coin Cut 2/5#</t>
  </si>
  <si>
    <t>Chopped Iceberg 4/5#</t>
  </si>
  <si>
    <t>Green Onions</t>
  </si>
  <si>
    <t>Shred Cabbage 4/5#</t>
  </si>
  <si>
    <t>Jumbo</t>
  </si>
  <si>
    <t>Yellow Onions</t>
  </si>
  <si>
    <t>Item Code: 123456</t>
  </si>
  <si>
    <t>Broccoli Crowns 4/3#</t>
  </si>
  <si>
    <t>Caulflwr Florets 2/3#</t>
  </si>
  <si>
    <t>Celery</t>
  </si>
  <si>
    <t>Celery Sticks 4/5#</t>
  </si>
  <si>
    <t>14-Count Field</t>
  </si>
  <si>
    <t>Pack Broccoli</t>
  </si>
  <si>
    <t>24-Count</t>
  </si>
  <si>
    <t>36 Count</t>
  </si>
  <si>
    <t>Wash &amp; Trim 4/2#</t>
  </si>
  <si>
    <t>48-Count</t>
  </si>
  <si>
    <t>RSS</t>
  </si>
  <si>
    <t>In-House Waste ($.07 per lb. [industry avg.])</t>
  </si>
  <si>
    <t>&lt; Edit yellow sections as needed</t>
  </si>
  <si>
    <t>&lt;&lt; Personalize the worksheet with your own logo and contact information</t>
  </si>
  <si>
    <t>Hourly wage</t>
  </si>
  <si>
    <t>Benefits, payroll taxes, etc. (wage x .25)</t>
  </si>
  <si>
    <t>Cost per hour</t>
  </si>
  <si>
    <t>Cost per minute</t>
  </si>
  <si>
    <t>Labor required per carton (minutes)</t>
  </si>
  <si>
    <t>Edit yellow sections as needed</t>
  </si>
  <si>
    <t>Cauliflower</t>
  </si>
  <si>
    <t>4/5# Diced Ylw 1/4"</t>
  </si>
  <si>
    <t>10 lbs.</t>
  </si>
  <si>
    <t>4 count</t>
  </si>
  <si>
    <t>Lettuce</t>
  </si>
  <si>
    <t>Salad Premix 4/5#</t>
  </si>
  <si>
    <t>Celery Dice 1/2" 2/5#</t>
  </si>
  <si>
    <t>Celery 26-Ct</t>
  </si>
  <si>
    <t>Field Pack 50#</t>
  </si>
  <si>
    <t>4/5# Onion Rings</t>
  </si>
  <si>
    <t>Romaine</t>
  </si>
  <si>
    <t>RSS Romaine</t>
  </si>
  <si>
    <t>Chopped 6/2#</t>
  </si>
  <si>
    <t>RSS Iceberg</t>
  </si>
  <si>
    <t>Chopped 4/5#</t>
  </si>
  <si>
    <t>Iceberg</t>
  </si>
  <si>
    <t>Shred 2/5#</t>
  </si>
  <si>
    <t>30-LB Whole Peeled</t>
  </si>
  <si>
    <t>RSS Yellow Onions</t>
  </si>
  <si>
    <t>Broccoli Florets 4/3#</t>
  </si>
  <si>
    <t>Pineapple</t>
  </si>
  <si>
    <t>RSS Pineapple</t>
  </si>
  <si>
    <t>6-Count</t>
  </si>
  <si>
    <t>Chunks 8# pail</t>
  </si>
  <si>
    <t>MFC 24-Count</t>
  </si>
  <si>
    <t>Green Leaf</t>
  </si>
  <si>
    <t>RSS Red Onions</t>
  </si>
  <si>
    <t>20-LB Whole Peeled</t>
  </si>
  <si>
    <t>2/5# Diced Red 1/4"</t>
  </si>
  <si>
    <t>Kale</t>
  </si>
  <si>
    <t>Red Onions</t>
  </si>
  <si>
    <t>Shredded Kale 4/1.5#</t>
  </si>
  <si>
    <t>12-Count</t>
  </si>
  <si>
    <t>Green Beans</t>
  </si>
  <si>
    <t>Trimmed Grn Bns 2/5#</t>
  </si>
  <si>
    <t>Field Pack 10#</t>
  </si>
  <si>
    <t>Avocados</t>
  </si>
  <si>
    <t>Pure Pulp 6/2#</t>
  </si>
  <si>
    <t>Gordon Food Service Canada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</si>
</sst>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&quot;$&quot;#,##0.00"/>
    <numFmt numFmtId="165" formatCode="0.0%"/>
    <numFmt numFmtId="166" formatCode="mmmm\ d\,\ yyyy"/>
  </numFmts>
  <fonts count="8" x14ac:knownFonts="1">
    <font>
      <sz val="10"/>
      <name val="Arial"/>
    </font>
    <font>
      <sz val="10"/>
      <name val="Arial"/>
      <family val="2"/>
    </font>
    <font>
      <sz val="10"/>
      <name val="Verdana"/>
      <family val="2"/>
    </font>
    <font>
      <sz val="11"/>
      <name val="Verdana"/>
      <family val="2"/>
    </font>
    <font>
      <b/>
      <sz val="11"/>
      <name val="Verdana"/>
      <family val="2"/>
    </font>
    <font>
      <b/>
      <sz val="10"/>
      <name val="Verdana"/>
      <family val="2"/>
    </font>
    <font>
      <i/>
      <sz val="10"/>
      <name val="Verdana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</borders>
  <cellStyleXfs count="1">
    <xf numFmtId="0" fontId="0" fillId="0" borderId="0"/>
  </cellStyleXfs>
  <cellXfs count="120">
    <xf numFmtId="0" fontId="0" fillId="0" borderId="0" xfId="0"/>
    <xf numFmtId="0" fontId="5" fillId="2" borderId="0" xfId="0" applyFont="1" applyFill="1" applyBorder="1" applyProtection="1"/>
    <xf numFmtId="0" fontId="5" fillId="2" borderId="1" xfId="0" applyFont="1" applyFill="1" applyBorder="1" applyProtection="1"/>
    <xf numFmtId="165" fontId="2" fillId="2" borderId="2" xfId="0" applyNumberFormat="1" applyFont="1" applyFill="1" applyBorder="1" applyAlignment="1" applyProtection="1">
      <alignment horizontal="center"/>
    </xf>
    <xf numFmtId="164" fontId="2" fillId="2" borderId="2" xfId="0" applyNumberFormat="1" applyFont="1" applyFill="1" applyBorder="1" applyAlignment="1" applyProtection="1">
      <alignment horizontal="center"/>
    </xf>
    <xf numFmtId="0" fontId="2" fillId="2" borderId="0" xfId="0" applyFont="1" applyFill="1"/>
    <xf numFmtId="0" fontId="2" fillId="2" borderId="1" xfId="0" applyFont="1" applyFill="1" applyBorder="1" applyAlignment="1" applyProtection="1">
      <alignment vertical="center"/>
    </xf>
    <xf numFmtId="0" fontId="2" fillId="2" borderId="0" xfId="0" applyFont="1" applyFill="1" applyBorder="1" applyAlignment="1" applyProtection="1">
      <alignment vertical="center"/>
    </xf>
    <xf numFmtId="0" fontId="2" fillId="3" borderId="2" xfId="0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vertical="center"/>
    </xf>
    <xf numFmtId="0" fontId="2" fillId="2" borderId="2" xfId="0" applyFont="1" applyFill="1" applyBorder="1" applyAlignment="1" applyProtection="1">
      <alignment horizontal="center" vertical="center"/>
    </xf>
    <xf numFmtId="0" fontId="5" fillId="2" borderId="3" xfId="0" applyFont="1" applyFill="1" applyBorder="1" applyAlignment="1" applyProtection="1">
      <alignment vertical="center"/>
    </xf>
    <xf numFmtId="0" fontId="5" fillId="2" borderId="4" xfId="0" applyFont="1" applyFill="1" applyBorder="1" applyAlignment="1" applyProtection="1">
      <alignment vertical="center"/>
    </xf>
    <xf numFmtId="0" fontId="5" fillId="2" borderId="5" xfId="0" applyFont="1" applyFill="1" applyBorder="1" applyAlignment="1" applyProtection="1">
      <alignment vertical="center"/>
    </xf>
    <xf numFmtId="0" fontId="5" fillId="2" borderId="6" xfId="0" applyFont="1" applyFill="1" applyBorder="1" applyAlignment="1" applyProtection="1">
      <alignment vertical="center"/>
    </xf>
    <xf numFmtId="164" fontId="2" fillId="3" borderId="2" xfId="0" applyNumberFormat="1" applyFont="1" applyFill="1" applyBorder="1" applyAlignment="1" applyProtection="1">
      <alignment horizontal="center" vertical="center"/>
      <protection locked="0"/>
    </xf>
    <xf numFmtId="164" fontId="2" fillId="2" borderId="2" xfId="0" applyNumberFormat="1" applyFont="1" applyFill="1" applyBorder="1" applyAlignment="1" applyProtection="1">
      <alignment horizontal="center" vertical="center"/>
    </xf>
    <xf numFmtId="164" fontId="6" fillId="3" borderId="2" xfId="0" applyNumberFormat="1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Border="1" applyAlignment="1" applyProtection="1">
      <alignment vertical="center"/>
    </xf>
    <xf numFmtId="0" fontId="6" fillId="2" borderId="0" xfId="0" applyFont="1" applyFill="1" applyAlignment="1" applyProtection="1">
      <alignment vertical="center"/>
    </xf>
    <xf numFmtId="164" fontId="6" fillId="2" borderId="2" xfId="0" applyNumberFormat="1" applyFont="1" applyFill="1" applyBorder="1" applyAlignment="1" applyProtection="1">
      <alignment horizontal="center" vertical="center"/>
    </xf>
    <xf numFmtId="164" fontId="5" fillId="2" borderId="7" xfId="0" applyNumberFormat="1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vertical="center"/>
    </xf>
    <xf numFmtId="0" fontId="5" fillId="2" borderId="0" xfId="0" applyFont="1" applyFill="1" applyBorder="1" applyAlignment="1" applyProtection="1">
      <alignment vertical="center"/>
    </xf>
    <xf numFmtId="0" fontId="5" fillId="2" borderId="0" xfId="0" applyFont="1" applyFill="1" applyBorder="1" applyAlignment="1" applyProtection="1">
      <alignment horizontal="center" vertical="center"/>
    </xf>
    <xf numFmtId="164" fontId="5" fillId="2" borderId="2" xfId="0" applyNumberFormat="1" applyFont="1" applyFill="1" applyBorder="1" applyAlignment="1" applyProtection="1">
      <alignment horizontal="center" vertical="center"/>
    </xf>
    <xf numFmtId="0" fontId="5" fillId="2" borderId="4" xfId="0" applyFont="1" applyFill="1" applyBorder="1" applyAlignment="1" applyProtection="1">
      <alignment horizontal="center" vertical="center"/>
    </xf>
    <xf numFmtId="165" fontId="5" fillId="2" borderId="7" xfId="0" applyNumberFormat="1" applyFont="1" applyFill="1" applyBorder="1" applyAlignment="1" applyProtection="1">
      <alignment horizontal="center" vertical="center"/>
    </xf>
    <xf numFmtId="3" fontId="2" fillId="3" borderId="2" xfId="0" applyNumberFormat="1" applyFont="1" applyFill="1" applyBorder="1" applyAlignment="1" applyProtection="1">
      <alignment horizontal="center" vertical="center"/>
      <protection locked="0"/>
    </xf>
    <xf numFmtId="0" fontId="2" fillId="2" borderId="4" xfId="0" applyFont="1" applyFill="1" applyBorder="1" applyAlignment="1" applyProtection="1">
      <alignment horizontal="center"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left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/>
    <xf numFmtId="0" fontId="5" fillId="2" borderId="7" xfId="0" applyFont="1" applyFill="1" applyBorder="1" applyAlignment="1" applyProtection="1">
      <alignment horizontal="center" vertical="center"/>
    </xf>
    <xf numFmtId="165" fontId="5" fillId="2" borderId="8" xfId="0" applyNumberFormat="1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left" vertical="center" indent="2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 applyProtection="1">
      <alignment horizontal="left"/>
      <protection locked="0"/>
    </xf>
    <xf numFmtId="0" fontId="2" fillId="0" borderId="0" xfId="0" applyFont="1" applyAlignment="1">
      <alignment horizontal="center"/>
    </xf>
    <xf numFmtId="0" fontId="2" fillId="2" borderId="0" xfId="0" applyFont="1" applyFill="1" applyProtection="1"/>
    <xf numFmtId="0" fontId="5" fillId="2" borderId="4" xfId="0" applyFont="1" applyFill="1" applyBorder="1" applyProtection="1"/>
    <xf numFmtId="0" fontId="6" fillId="2" borderId="0" xfId="0" applyFont="1" applyFill="1" applyBorder="1" applyProtection="1"/>
    <xf numFmtId="0" fontId="6" fillId="2" borderId="0" xfId="0" applyFont="1" applyFill="1" applyProtection="1"/>
    <xf numFmtId="0" fontId="2" fillId="2" borderId="0" xfId="0" applyFont="1" applyFill="1" applyBorder="1" applyProtection="1"/>
    <xf numFmtId="0" fontId="5" fillId="2" borderId="6" xfId="0" applyFont="1" applyFill="1" applyBorder="1" applyProtection="1"/>
    <xf numFmtId="0" fontId="6" fillId="2" borderId="1" xfId="0" applyFont="1" applyFill="1" applyBorder="1" applyAlignment="1" applyProtection="1">
      <alignment horizontal="left" indent="2"/>
    </xf>
    <xf numFmtId="0" fontId="7" fillId="2" borderId="0" xfId="0" applyFont="1" applyFill="1"/>
    <xf numFmtId="0" fontId="7" fillId="0" borderId="0" xfId="0" applyFont="1"/>
    <xf numFmtId="0" fontId="7" fillId="2" borderId="0" xfId="0" applyFont="1" applyFill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Fill="1" applyAlignment="1">
      <alignment vertical="center"/>
    </xf>
    <xf numFmtId="0" fontId="7" fillId="0" borderId="0" xfId="0" applyFont="1" applyFill="1"/>
    <xf numFmtId="0" fontId="2" fillId="2" borderId="1" xfId="0" applyFont="1" applyFill="1" applyBorder="1" applyProtection="1"/>
    <xf numFmtId="0" fontId="2" fillId="3" borderId="2" xfId="0" applyFont="1" applyFill="1" applyBorder="1" applyAlignment="1" applyProtection="1">
      <alignment horizontal="center"/>
      <protection locked="0"/>
    </xf>
    <xf numFmtId="0" fontId="2" fillId="2" borderId="2" xfId="0" applyFont="1" applyFill="1" applyBorder="1" applyAlignment="1" applyProtection="1">
      <alignment horizontal="center"/>
    </xf>
    <xf numFmtId="0" fontId="5" fillId="2" borderId="3" xfId="0" applyFont="1" applyFill="1" applyBorder="1" applyProtection="1"/>
    <xf numFmtId="0" fontId="5" fillId="2" borderId="7" xfId="0" applyFont="1" applyFill="1" applyBorder="1" applyAlignment="1" applyProtection="1">
      <alignment horizontal="center"/>
    </xf>
    <xf numFmtId="0" fontId="5" fillId="2" borderId="5" xfId="0" applyFont="1" applyFill="1" applyBorder="1" applyProtection="1"/>
    <xf numFmtId="165" fontId="5" fillId="2" borderId="8" xfId="0" applyNumberFormat="1" applyFont="1" applyFill="1" applyBorder="1" applyAlignment="1" applyProtection="1">
      <alignment horizontal="center"/>
    </xf>
    <xf numFmtId="164" fontId="2" fillId="3" borderId="2" xfId="0" applyNumberFormat="1" applyFont="1" applyFill="1" applyBorder="1" applyAlignment="1" applyProtection="1">
      <alignment horizontal="center"/>
      <protection locked="0"/>
    </xf>
    <xf numFmtId="164" fontId="6" fillId="3" borderId="2" xfId="0" applyNumberFormat="1" applyFont="1" applyFill="1" applyBorder="1" applyAlignment="1" applyProtection="1">
      <alignment horizontal="center"/>
      <protection locked="0"/>
    </xf>
    <xf numFmtId="164" fontId="6" fillId="2" borderId="2" xfId="0" applyNumberFormat="1" applyFont="1" applyFill="1" applyBorder="1" applyAlignment="1" applyProtection="1">
      <alignment horizontal="center"/>
    </xf>
    <xf numFmtId="164" fontId="5" fillId="2" borderId="7" xfId="0" applyNumberFormat="1" applyFont="1" applyFill="1" applyBorder="1" applyAlignment="1" applyProtection="1">
      <alignment horizontal="center"/>
    </xf>
    <xf numFmtId="0" fontId="2" fillId="2" borderId="0" xfId="0" applyFont="1" applyFill="1" applyBorder="1" applyAlignment="1" applyProtection="1">
      <alignment horizontal="center"/>
    </xf>
    <xf numFmtId="0" fontId="5" fillId="2" borderId="0" xfId="0" applyFont="1" applyFill="1" applyBorder="1" applyAlignment="1" applyProtection="1">
      <alignment horizontal="center"/>
    </xf>
    <xf numFmtId="164" fontId="5" fillId="2" borderId="2" xfId="0" applyNumberFormat="1" applyFont="1" applyFill="1" applyBorder="1" applyAlignment="1" applyProtection="1">
      <alignment horizontal="center"/>
    </xf>
    <xf numFmtId="0" fontId="5" fillId="2" borderId="4" xfId="0" applyFont="1" applyFill="1" applyBorder="1" applyAlignment="1" applyProtection="1">
      <alignment horizontal="center"/>
    </xf>
    <xf numFmtId="165" fontId="5" fillId="2" borderId="7" xfId="0" applyNumberFormat="1" applyFont="1" applyFill="1" applyBorder="1" applyAlignment="1" applyProtection="1">
      <alignment horizontal="center"/>
    </xf>
    <xf numFmtId="3" fontId="2" fillId="3" borderId="2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/>
    </xf>
    <xf numFmtId="0" fontId="2" fillId="2" borderId="9" xfId="0" applyFont="1" applyFill="1" applyBorder="1" applyAlignment="1" applyProtection="1">
      <alignment horizontal="center"/>
    </xf>
    <xf numFmtId="0" fontId="3" fillId="0" borderId="10" xfId="0" applyFont="1" applyBorder="1" applyAlignment="1" applyProtection="1">
      <alignment horizontal="center"/>
    </xf>
    <xf numFmtId="0" fontId="4" fillId="2" borderId="11" xfId="0" applyFont="1" applyFill="1" applyBorder="1" applyAlignment="1" applyProtection="1">
      <alignment horizontal="center"/>
    </xf>
    <xf numFmtId="0" fontId="2" fillId="2" borderId="9" xfId="0" applyFont="1" applyFill="1" applyBorder="1" applyProtection="1"/>
    <xf numFmtId="0" fontId="4" fillId="2" borderId="12" xfId="0" applyFont="1" applyFill="1" applyBorder="1" applyAlignment="1" applyProtection="1">
      <alignment horizontal="center"/>
    </xf>
    <xf numFmtId="0" fontId="4" fillId="2" borderId="13" xfId="0" applyFont="1" applyFill="1" applyBorder="1" applyAlignment="1" applyProtection="1">
      <alignment horizontal="center"/>
    </xf>
    <xf numFmtId="0" fontId="2" fillId="2" borderId="14" xfId="0" applyFont="1" applyFill="1" applyBorder="1" applyProtection="1"/>
    <xf numFmtId="0" fontId="2" fillId="2" borderId="15" xfId="0" applyFont="1" applyFill="1" applyBorder="1" applyProtection="1"/>
    <xf numFmtId="0" fontId="4" fillId="2" borderId="16" xfId="0" applyFont="1" applyFill="1" applyBorder="1" applyAlignment="1" applyProtection="1">
      <alignment horizontal="center"/>
    </xf>
    <xf numFmtId="0" fontId="2" fillId="0" borderId="17" xfId="0" applyFont="1" applyFill="1" applyBorder="1" applyProtection="1"/>
    <xf numFmtId="0" fontId="2" fillId="0" borderId="18" xfId="0" applyFont="1" applyFill="1" applyBorder="1" applyProtection="1"/>
    <xf numFmtId="0" fontId="5" fillId="0" borderId="18" xfId="0" applyFont="1" applyFill="1" applyBorder="1" applyAlignment="1" applyProtection="1">
      <alignment horizontal="center"/>
    </xf>
    <xf numFmtId="0" fontId="5" fillId="0" borderId="19" xfId="0" applyFont="1" applyFill="1" applyBorder="1" applyAlignment="1" applyProtection="1">
      <alignment horizontal="center"/>
    </xf>
    <xf numFmtId="0" fontId="6" fillId="2" borderId="2" xfId="0" applyFont="1" applyFill="1" applyBorder="1" applyAlignment="1" applyProtection="1">
      <alignment horizontal="center"/>
    </xf>
    <xf numFmtId="0" fontId="6" fillId="2" borderId="2" xfId="0" applyFont="1" applyFill="1" applyBorder="1" applyAlignment="1" applyProtection="1">
      <alignment horizontal="center" vertical="center"/>
    </xf>
    <xf numFmtId="0" fontId="2" fillId="2" borderId="17" xfId="0" applyFont="1" applyFill="1" applyBorder="1" applyProtection="1"/>
    <xf numFmtId="0" fontId="2" fillId="2" borderId="18" xfId="0" applyFont="1" applyFill="1" applyBorder="1" applyProtection="1"/>
    <xf numFmtId="0" fontId="5" fillId="2" borderId="18" xfId="0" applyFont="1" applyFill="1" applyBorder="1" applyAlignment="1" applyProtection="1">
      <alignment horizontal="center"/>
    </xf>
    <xf numFmtId="0" fontId="5" fillId="2" borderId="19" xfId="0" applyFont="1" applyFill="1" applyBorder="1" applyAlignment="1" applyProtection="1">
      <alignment horizontal="center"/>
    </xf>
    <xf numFmtId="0" fontId="2" fillId="2" borderId="0" xfId="0" applyFont="1" applyFill="1" applyProtection="1">
      <protection locked="0"/>
    </xf>
    <xf numFmtId="0" fontId="2" fillId="2" borderId="0" xfId="0" applyFont="1" applyFill="1" applyAlignment="1" applyProtection="1">
      <alignment horizontal="center"/>
      <protection locked="0"/>
    </xf>
    <xf numFmtId="0" fontId="5" fillId="2" borderId="0" xfId="0" applyFont="1" applyFill="1" applyProtection="1">
      <protection locked="0"/>
    </xf>
    <xf numFmtId="166" fontId="2" fillId="2" borderId="0" xfId="0" applyNumberFormat="1" applyFont="1" applyFill="1" applyAlignment="1" applyProtection="1">
      <alignment horizontal="left"/>
      <protection locked="0"/>
    </xf>
    <xf numFmtId="0" fontId="1" fillId="2" borderId="0" xfId="0" applyFont="1" applyFill="1"/>
    <xf numFmtId="0" fontId="1" fillId="0" borderId="0" xfId="0" applyFont="1"/>
    <xf numFmtId="0" fontId="1" fillId="0" borderId="0" xfId="0" applyFont="1" applyFill="1"/>
    <xf numFmtId="0" fontId="4" fillId="0" borderId="20" xfId="0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</xf>
    <xf numFmtId="1" fontId="5" fillId="2" borderId="7" xfId="0" applyNumberFormat="1" applyFont="1" applyFill="1" applyBorder="1" applyAlignment="1" applyProtection="1">
      <alignment horizontal="center"/>
    </xf>
    <xf numFmtId="164" fontId="2" fillId="3" borderId="2" xfId="0" applyNumberFormat="1" applyFont="1" applyFill="1" applyBorder="1" applyAlignment="1" applyProtection="1">
      <alignment horizontal="center"/>
    </xf>
    <xf numFmtId="0" fontId="4" fillId="0" borderId="0" xfId="0" applyFont="1" applyAlignment="1" applyProtection="1">
      <alignment horizontal="center"/>
    </xf>
    <xf numFmtId="0" fontId="2" fillId="2" borderId="0" xfId="0" applyFont="1" applyFill="1" applyAlignment="1" applyProtection="1">
      <alignment horizontal="center"/>
    </xf>
    <xf numFmtId="0" fontId="3" fillId="4" borderId="10" xfId="0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/>
    </xf>
    <xf numFmtId="0" fontId="6" fillId="3" borderId="2" xfId="0" applyFont="1" applyFill="1" applyBorder="1" applyAlignment="1" applyProtection="1">
      <alignment horizontal="center" vertical="center"/>
      <protection locked="0"/>
    </xf>
    <xf numFmtId="0" fontId="6" fillId="3" borderId="2" xfId="0" applyFont="1" applyFill="1" applyBorder="1" applyAlignment="1" applyProtection="1">
      <alignment horizontal="center"/>
      <protection locked="0"/>
    </xf>
    <xf numFmtId="0" fontId="5" fillId="2" borderId="25" xfId="0" applyFont="1" applyFill="1" applyBorder="1" applyAlignment="1" applyProtection="1">
      <alignment horizontal="center"/>
    </xf>
    <xf numFmtId="0" fontId="5" fillId="2" borderId="26" xfId="0" applyFont="1" applyFill="1" applyBorder="1" applyAlignment="1" applyProtection="1">
      <alignment horizontal="center"/>
    </xf>
    <xf numFmtId="0" fontId="5" fillId="2" borderId="27" xfId="0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/>
    </xf>
    <xf numFmtId="0" fontId="5" fillId="0" borderId="21" xfId="0" applyFont="1" applyFill="1" applyBorder="1" applyAlignment="1" applyProtection="1">
      <alignment horizontal="center"/>
    </xf>
    <xf numFmtId="0" fontId="5" fillId="0" borderId="22" xfId="0" applyFont="1" applyBorder="1" applyAlignment="1" applyProtection="1">
      <alignment horizontal="center"/>
    </xf>
    <xf numFmtId="0" fontId="5" fillId="0" borderId="23" xfId="0" applyFont="1" applyBorder="1" applyAlignment="1" applyProtection="1">
      <alignment horizontal="center"/>
    </xf>
    <xf numFmtId="0" fontId="5" fillId="0" borderId="24" xfId="0" applyFont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3.jpeg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3.jpe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1133475</xdr:colOff>
      <xdr:row>0</xdr:row>
      <xdr:rowOff>0</xdr:rowOff>
    </xdr:from>
    <xdr:to>
      <xdr:col>2</xdr:col>
      <xdr:colOff>180975</xdr:colOff>
      <xdr:row>4</xdr:row>
      <xdr:rowOff>152400</xdr:rowOff>
    </xdr:to>
    <xdr:pic>
      <xdr:nvPicPr>
        <xdr:cNvPr id="2" name="Picture 1" descr="RSS LOGO-PMS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81225" y="0"/>
          <a:ext cx="1076325" cy="98107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1840610</xdr:colOff>
      <xdr:row>48</xdr:row>
      <xdr:rowOff>82912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11040" y="7307580"/>
          <a:ext cx="1840610" cy="585832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1095375</xdr:colOff>
      <xdr:row>0</xdr:row>
      <xdr:rowOff>0</xdr:rowOff>
    </xdr:from>
    <xdr:to>
      <xdr:col>2</xdr:col>
      <xdr:colOff>200025</xdr:colOff>
      <xdr:row>4</xdr:row>
      <xdr:rowOff>152400</xdr:rowOff>
    </xdr:to>
    <xdr:pic>
      <xdr:nvPicPr>
        <xdr:cNvPr id="2" name="Picture 1" descr="RSS LOGO-PMS"/>
        <xdr:cNvPicPr>
          <a:picLocks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69795" y="0"/>
          <a:ext cx="1192530" cy="99822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1840610</xdr:colOff>
      <xdr:row>48</xdr:row>
      <xdr:rowOff>82912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11040" y="7307580"/>
          <a:ext cx="1840610" cy="585832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1123950</xdr:colOff>
      <xdr:row>0</xdr:row>
      <xdr:rowOff>0</xdr:rowOff>
    </xdr:from>
    <xdr:to>
      <xdr:col>2</xdr:col>
      <xdr:colOff>180975</xdr:colOff>
      <xdr:row>4</xdr:row>
      <xdr:rowOff>152400</xdr:rowOff>
    </xdr:to>
    <xdr:pic>
      <xdr:nvPicPr>
        <xdr:cNvPr id="22529" name="Picture 1" descr="RSS LOGO-PMS"/>
        <xdr:cNvPicPr>
          <a:picLocks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71700" y="0"/>
          <a:ext cx="1085850" cy="98107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1840610</xdr:colOff>
      <xdr:row>48</xdr:row>
      <xdr:rowOff>82912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11040" y="7307580"/>
          <a:ext cx="1840610" cy="585832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1114425</xdr:colOff>
      <xdr:row>0</xdr:row>
      <xdr:rowOff>0</xdr:rowOff>
    </xdr:from>
    <xdr:to>
      <xdr:col>2</xdr:col>
      <xdr:colOff>180975</xdr:colOff>
      <xdr:row>4</xdr:row>
      <xdr:rowOff>152400</xdr:rowOff>
    </xdr:to>
    <xdr:pic>
      <xdr:nvPicPr>
        <xdr:cNvPr id="7177" name="Picture 9" descr="RSS LOGO-PMS"/>
        <xdr:cNvPicPr>
          <a:picLocks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62175" y="0"/>
          <a:ext cx="1095375" cy="98107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1840610</xdr:colOff>
      <xdr:row>48</xdr:row>
      <xdr:rowOff>82912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11040" y="7307580"/>
          <a:ext cx="1840610" cy="585832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1104900</xdr:colOff>
      <xdr:row>0</xdr:row>
      <xdr:rowOff>0</xdr:rowOff>
    </xdr:from>
    <xdr:to>
      <xdr:col>2</xdr:col>
      <xdr:colOff>171450</xdr:colOff>
      <xdr:row>4</xdr:row>
      <xdr:rowOff>152400</xdr:rowOff>
    </xdr:to>
    <xdr:pic>
      <xdr:nvPicPr>
        <xdr:cNvPr id="18433" name="Picture 1" descr="RSS LOGO-PMS"/>
        <xdr:cNvPicPr>
          <a:picLocks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52650" y="0"/>
          <a:ext cx="1095375" cy="98107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1840610</xdr:colOff>
      <xdr:row>48</xdr:row>
      <xdr:rowOff>82912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11040" y="7307580"/>
          <a:ext cx="1840610" cy="585832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1104900</xdr:colOff>
      <xdr:row>0</xdr:row>
      <xdr:rowOff>0</xdr:rowOff>
    </xdr:from>
    <xdr:to>
      <xdr:col>2</xdr:col>
      <xdr:colOff>171450</xdr:colOff>
      <xdr:row>4</xdr:row>
      <xdr:rowOff>152400</xdr:rowOff>
    </xdr:to>
    <xdr:pic>
      <xdr:nvPicPr>
        <xdr:cNvPr id="2" name="Picture 1" descr="RSS LOGO-PMS"/>
        <xdr:cNvPicPr>
          <a:picLocks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79320" y="0"/>
          <a:ext cx="1154430" cy="99822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1840610</xdr:colOff>
      <xdr:row>48</xdr:row>
      <xdr:rowOff>82912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11040" y="7307580"/>
          <a:ext cx="1840610" cy="585832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1114425</xdr:colOff>
      <xdr:row>0</xdr:row>
      <xdr:rowOff>0</xdr:rowOff>
    </xdr:from>
    <xdr:to>
      <xdr:col>2</xdr:col>
      <xdr:colOff>171450</xdr:colOff>
      <xdr:row>4</xdr:row>
      <xdr:rowOff>152400</xdr:rowOff>
    </xdr:to>
    <xdr:pic>
      <xdr:nvPicPr>
        <xdr:cNvPr id="20481" name="Picture 1" descr="RSS LOGO-PMS"/>
        <xdr:cNvPicPr>
          <a:picLocks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62175" y="0"/>
          <a:ext cx="1085850" cy="98107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1840610</xdr:colOff>
      <xdr:row>48</xdr:row>
      <xdr:rowOff>82912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11040" y="7307580"/>
          <a:ext cx="1840610" cy="585832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1104900</xdr:colOff>
      <xdr:row>0</xdr:row>
      <xdr:rowOff>0</xdr:rowOff>
    </xdr:from>
    <xdr:to>
      <xdr:col>2</xdr:col>
      <xdr:colOff>180975</xdr:colOff>
      <xdr:row>4</xdr:row>
      <xdr:rowOff>152400</xdr:rowOff>
    </xdr:to>
    <xdr:pic>
      <xdr:nvPicPr>
        <xdr:cNvPr id="16387" name="Picture 3" descr="RSS LOGO-PMS"/>
        <xdr:cNvPicPr>
          <a:picLocks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52650" y="0"/>
          <a:ext cx="1104900" cy="98107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1840610</xdr:colOff>
      <xdr:row>48</xdr:row>
      <xdr:rowOff>82912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11040" y="7307580"/>
          <a:ext cx="1840610" cy="585832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1114425</xdr:colOff>
      <xdr:row>0</xdr:row>
      <xdr:rowOff>0</xdr:rowOff>
    </xdr:from>
    <xdr:to>
      <xdr:col>2</xdr:col>
      <xdr:colOff>171450</xdr:colOff>
      <xdr:row>4</xdr:row>
      <xdr:rowOff>152400</xdr:rowOff>
    </xdr:to>
    <xdr:pic>
      <xdr:nvPicPr>
        <xdr:cNvPr id="23553" name="Picture 1" descr="RSS LOGO-PMS"/>
        <xdr:cNvPicPr>
          <a:picLocks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62175" y="0"/>
          <a:ext cx="1085850" cy="98107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1840610</xdr:colOff>
      <xdr:row>48</xdr:row>
      <xdr:rowOff>82912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11040" y="7307580"/>
          <a:ext cx="1840610" cy="585832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1114425</xdr:colOff>
      <xdr:row>0</xdr:row>
      <xdr:rowOff>0</xdr:rowOff>
    </xdr:from>
    <xdr:to>
      <xdr:col>2</xdr:col>
      <xdr:colOff>171450</xdr:colOff>
      <xdr:row>4</xdr:row>
      <xdr:rowOff>152400</xdr:rowOff>
    </xdr:to>
    <xdr:pic>
      <xdr:nvPicPr>
        <xdr:cNvPr id="2" name="Picture 1" descr="RSS LOGO-PMS"/>
        <xdr:cNvPicPr>
          <a:picLocks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88845" y="0"/>
          <a:ext cx="1144905" cy="99822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1840610</xdr:colOff>
      <xdr:row>48</xdr:row>
      <xdr:rowOff>82912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11040" y="7307580"/>
          <a:ext cx="1840610" cy="585832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1114425</xdr:colOff>
      <xdr:row>0</xdr:row>
      <xdr:rowOff>0</xdr:rowOff>
    </xdr:from>
    <xdr:to>
      <xdr:col>2</xdr:col>
      <xdr:colOff>171450</xdr:colOff>
      <xdr:row>4</xdr:row>
      <xdr:rowOff>152400</xdr:rowOff>
    </xdr:to>
    <xdr:pic>
      <xdr:nvPicPr>
        <xdr:cNvPr id="2" name="Picture 1" descr="RSS LOGO-PMS"/>
        <xdr:cNvPicPr>
          <a:picLocks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88845" y="0"/>
          <a:ext cx="1144905" cy="99822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1840610</xdr:colOff>
      <xdr:row>48</xdr:row>
      <xdr:rowOff>82912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11040" y="7307580"/>
          <a:ext cx="1840610" cy="58583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1133475</xdr:colOff>
      <xdr:row>0</xdr:row>
      <xdr:rowOff>0</xdr:rowOff>
    </xdr:from>
    <xdr:to>
      <xdr:col>2</xdr:col>
      <xdr:colOff>180975</xdr:colOff>
      <xdr:row>4</xdr:row>
      <xdr:rowOff>152400</xdr:rowOff>
    </xdr:to>
    <xdr:pic>
      <xdr:nvPicPr>
        <xdr:cNvPr id="25601" name="Picture 1" descr="RSS LOGO-PMS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81225" y="0"/>
          <a:ext cx="1076325" cy="98107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1840610</xdr:colOff>
      <xdr:row>48</xdr:row>
      <xdr:rowOff>82912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11040" y="7307580"/>
          <a:ext cx="1840610" cy="585832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1095375</xdr:colOff>
      <xdr:row>0</xdr:row>
      <xdr:rowOff>0</xdr:rowOff>
    </xdr:from>
    <xdr:to>
      <xdr:col>2</xdr:col>
      <xdr:colOff>180975</xdr:colOff>
      <xdr:row>4</xdr:row>
      <xdr:rowOff>152400</xdr:rowOff>
    </xdr:to>
    <xdr:pic>
      <xdr:nvPicPr>
        <xdr:cNvPr id="17411" name="Picture 3" descr="RSS LOGO-PMS"/>
        <xdr:cNvPicPr>
          <a:picLocks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43125" y="0"/>
          <a:ext cx="1114425" cy="98107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1840610</xdr:colOff>
      <xdr:row>48</xdr:row>
      <xdr:rowOff>105772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11040" y="7307580"/>
          <a:ext cx="1840610" cy="585832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1104900</xdr:colOff>
      <xdr:row>0</xdr:row>
      <xdr:rowOff>0</xdr:rowOff>
    </xdr:from>
    <xdr:to>
      <xdr:col>2</xdr:col>
      <xdr:colOff>171450</xdr:colOff>
      <xdr:row>4</xdr:row>
      <xdr:rowOff>152400</xdr:rowOff>
    </xdr:to>
    <xdr:pic>
      <xdr:nvPicPr>
        <xdr:cNvPr id="21505" name="Picture 1" descr="RSS LOGO-PMS"/>
        <xdr:cNvPicPr>
          <a:picLocks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52650" y="0"/>
          <a:ext cx="1095375" cy="98107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1840610</xdr:colOff>
      <xdr:row>48</xdr:row>
      <xdr:rowOff>82912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11040" y="7307580"/>
          <a:ext cx="1840610" cy="585832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1104900</xdr:colOff>
      <xdr:row>0</xdr:row>
      <xdr:rowOff>0</xdr:rowOff>
    </xdr:from>
    <xdr:to>
      <xdr:col>2</xdr:col>
      <xdr:colOff>171450</xdr:colOff>
      <xdr:row>4</xdr:row>
      <xdr:rowOff>152400</xdr:rowOff>
    </xdr:to>
    <xdr:pic>
      <xdr:nvPicPr>
        <xdr:cNvPr id="27649" name="Picture 1" descr="RSS LOGO-PMS"/>
        <xdr:cNvPicPr>
          <a:picLocks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52650" y="0"/>
          <a:ext cx="1095375" cy="98107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1840610</xdr:colOff>
      <xdr:row>48</xdr:row>
      <xdr:rowOff>82912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11040" y="7307580"/>
          <a:ext cx="1840610" cy="585832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1684020</xdr:colOff>
      <xdr:row>0</xdr:row>
      <xdr:rowOff>76200</xdr:rowOff>
    </xdr:from>
    <xdr:to>
      <xdr:col>2</xdr:col>
      <xdr:colOff>403860</xdr:colOff>
      <xdr:row>5</xdr:row>
      <xdr:rowOff>72149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58440" y="76200"/>
          <a:ext cx="807720" cy="1009409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1840610</xdr:colOff>
      <xdr:row>48</xdr:row>
      <xdr:rowOff>82912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11040" y="7307580"/>
          <a:ext cx="1840610" cy="585832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1684020</xdr:colOff>
      <xdr:row>0</xdr:row>
      <xdr:rowOff>76200</xdr:rowOff>
    </xdr:from>
    <xdr:to>
      <xdr:col>2</xdr:col>
      <xdr:colOff>403860</xdr:colOff>
      <xdr:row>5</xdr:row>
      <xdr:rowOff>72149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58440" y="76200"/>
          <a:ext cx="807720" cy="1009409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1840610</xdr:colOff>
      <xdr:row>48</xdr:row>
      <xdr:rowOff>82912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11040" y="7307580"/>
          <a:ext cx="1840610" cy="585832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1840610</xdr:colOff>
      <xdr:row>48</xdr:row>
      <xdr:rowOff>82912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11040" y="7307580"/>
          <a:ext cx="1840610" cy="585832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1684020</xdr:colOff>
      <xdr:row>0</xdr:row>
      <xdr:rowOff>76200</xdr:rowOff>
    </xdr:from>
    <xdr:to>
      <xdr:col>2</xdr:col>
      <xdr:colOff>403860</xdr:colOff>
      <xdr:row>5</xdr:row>
      <xdr:rowOff>72149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58440" y="76200"/>
          <a:ext cx="807720" cy="1009409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1840610</xdr:colOff>
      <xdr:row>48</xdr:row>
      <xdr:rowOff>82912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11040" y="7307580"/>
          <a:ext cx="1840610" cy="58583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1133475</xdr:colOff>
      <xdr:row>0</xdr:row>
      <xdr:rowOff>0</xdr:rowOff>
    </xdr:from>
    <xdr:to>
      <xdr:col>2</xdr:col>
      <xdr:colOff>180975</xdr:colOff>
      <xdr:row>4</xdr:row>
      <xdr:rowOff>152400</xdr:rowOff>
    </xdr:to>
    <xdr:pic>
      <xdr:nvPicPr>
        <xdr:cNvPr id="12291" name="Picture 3" descr="RSS LOGO-PMS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81225" y="0"/>
          <a:ext cx="1076325" cy="98107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1840610</xdr:colOff>
      <xdr:row>48</xdr:row>
      <xdr:rowOff>82912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11040" y="7307580"/>
          <a:ext cx="1840610" cy="58583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1133475</xdr:colOff>
      <xdr:row>0</xdr:row>
      <xdr:rowOff>0</xdr:rowOff>
    </xdr:from>
    <xdr:to>
      <xdr:col>2</xdr:col>
      <xdr:colOff>171450</xdr:colOff>
      <xdr:row>4</xdr:row>
      <xdr:rowOff>152400</xdr:rowOff>
    </xdr:to>
    <xdr:pic>
      <xdr:nvPicPr>
        <xdr:cNvPr id="13315" name="Picture 3" descr="RSS LOGO-PMS"/>
        <xdr:cNvPicPr>
          <a:picLocks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81225" y="0"/>
          <a:ext cx="1066800" cy="98107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1840610</xdr:colOff>
      <xdr:row>48</xdr:row>
      <xdr:rowOff>82912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11040" y="7307580"/>
          <a:ext cx="1840610" cy="58583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1104900</xdr:colOff>
      <xdr:row>0</xdr:row>
      <xdr:rowOff>0</xdr:rowOff>
    </xdr:from>
    <xdr:to>
      <xdr:col>2</xdr:col>
      <xdr:colOff>190500</xdr:colOff>
      <xdr:row>4</xdr:row>
      <xdr:rowOff>152400</xdr:rowOff>
    </xdr:to>
    <xdr:pic>
      <xdr:nvPicPr>
        <xdr:cNvPr id="14339" name="Picture 3" descr="RSS LOGO-PMS"/>
        <xdr:cNvPicPr>
          <a:picLocks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52650" y="0"/>
          <a:ext cx="1114425" cy="98107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1840610</xdr:colOff>
      <xdr:row>48</xdr:row>
      <xdr:rowOff>82912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11040" y="7307580"/>
          <a:ext cx="1840610" cy="58583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1104900</xdr:colOff>
      <xdr:row>0</xdr:row>
      <xdr:rowOff>0</xdr:rowOff>
    </xdr:from>
    <xdr:to>
      <xdr:col>2</xdr:col>
      <xdr:colOff>200025</xdr:colOff>
      <xdr:row>4</xdr:row>
      <xdr:rowOff>152400</xdr:rowOff>
    </xdr:to>
    <xdr:pic>
      <xdr:nvPicPr>
        <xdr:cNvPr id="24577" name="Picture 1" descr="RSS LOGO-PMS"/>
        <xdr:cNvPicPr>
          <a:picLocks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52650" y="0"/>
          <a:ext cx="1123950" cy="98107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1840610</xdr:colOff>
      <xdr:row>48</xdr:row>
      <xdr:rowOff>82912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11040" y="7307580"/>
          <a:ext cx="1840610" cy="58583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1104900</xdr:colOff>
      <xdr:row>0</xdr:row>
      <xdr:rowOff>0</xdr:rowOff>
    </xdr:from>
    <xdr:to>
      <xdr:col>2</xdr:col>
      <xdr:colOff>200025</xdr:colOff>
      <xdr:row>4</xdr:row>
      <xdr:rowOff>152400</xdr:rowOff>
    </xdr:to>
    <xdr:pic>
      <xdr:nvPicPr>
        <xdr:cNvPr id="15363" name="Picture 3" descr="RSS LOGO-PMS"/>
        <xdr:cNvPicPr>
          <a:picLocks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52650" y="0"/>
          <a:ext cx="1123950" cy="98107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1840610</xdr:colOff>
      <xdr:row>48</xdr:row>
      <xdr:rowOff>82912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11040" y="7307580"/>
          <a:ext cx="1840610" cy="585832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1095375</xdr:colOff>
      <xdr:row>0</xdr:row>
      <xdr:rowOff>0</xdr:rowOff>
    </xdr:from>
    <xdr:to>
      <xdr:col>2</xdr:col>
      <xdr:colOff>209550</xdr:colOff>
      <xdr:row>4</xdr:row>
      <xdr:rowOff>152400</xdr:rowOff>
    </xdr:to>
    <xdr:pic>
      <xdr:nvPicPr>
        <xdr:cNvPr id="11268" name="Picture 4" descr="RSS LOGO-PMS"/>
        <xdr:cNvPicPr>
          <a:picLocks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43125" y="0"/>
          <a:ext cx="1143000" cy="98107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1840610</xdr:colOff>
      <xdr:row>48</xdr:row>
      <xdr:rowOff>82912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11040" y="7307580"/>
          <a:ext cx="1840610" cy="585832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1095375</xdr:colOff>
      <xdr:row>0</xdr:row>
      <xdr:rowOff>0</xdr:rowOff>
    </xdr:from>
    <xdr:to>
      <xdr:col>2</xdr:col>
      <xdr:colOff>200025</xdr:colOff>
      <xdr:row>4</xdr:row>
      <xdr:rowOff>152400</xdr:rowOff>
    </xdr:to>
    <xdr:pic>
      <xdr:nvPicPr>
        <xdr:cNvPr id="19457" name="Picture 1" descr="RSS LOGO-PMS"/>
        <xdr:cNvPicPr>
          <a:picLocks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43125" y="0"/>
          <a:ext cx="1133475" cy="98107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1840610</xdr:colOff>
      <xdr:row>48</xdr:row>
      <xdr:rowOff>82912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11040" y="7307580"/>
          <a:ext cx="1840610" cy="58583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4"/>
  <sheetViews>
    <sheetView topLeftCell="A37" workbookViewId="0">
      <selection activeCell="B46" sqref="B46"/>
    </sheetView>
  </sheetViews>
  <sheetFormatPr defaultColWidth="9.109375" defaultRowHeight="13.2" x14ac:dyDescent="0.25"/>
  <cols>
    <col min="1" max="1" width="15.6640625" style="34" customWidth="1"/>
    <col min="2" max="2" width="30.44140625" style="34" customWidth="1"/>
    <col min="3" max="3" width="19.6640625" style="40" customWidth="1"/>
    <col min="4" max="4" width="27.5546875" style="40" customWidth="1"/>
    <col min="5" max="5" width="1.6640625" style="34" customWidth="1"/>
    <col min="6" max="10" width="9.109375" style="34"/>
    <col min="11" max="16384" width="9.109375" style="97"/>
  </cols>
  <sheetData>
    <row r="1" spans="1:12" ht="27" customHeight="1" x14ac:dyDescent="0.25">
      <c r="A1" s="115"/>
      <c r="B1" s="115"/>
      <c r="C1" s="115"/>
      <c r="D1" s="115"/>
      <c r="E1" s="5"/>
      <c r="F1" s="5"/>
      <c r="G1" s="5"/>
      <c r="H1" s="5"/>
      <c r="I1" s="5"/>
      <c r="J1" s="5"/>
      <c r="K1" s="96"/>
      <c r="L1" s="96"/>
    </row>
    <row r="2" spans="1:12" x14ac:dyDescent="0.25">
      <c r="A2" s="41"/>
      <c r="B2" s="41"/>
      <c r="C2" s="109"/>
      <c r="D2" s="109"/>
      <c r="E2" s="5"/>
      <c r="F2" s="5"/>
      <c r="G2" s="5"/>
      <c r="H2" s="5"/>
      <c r="I2" s="5"/>
      <c r="J2" s="5"/>
      <c r="K2" s="96"/>
      <c r="L2" s="96"/>
    </row>
    <row r="3" spans="1:12" x14ac:dyDescent="0.25">
      <c r="A3" s="41"/>
      <c r="B3" s="41"/>
      <c r="C3" s="109"/>
      <c r="D3" s="109"/>
      <c r="E3" s="5"/>
      <c r="F3" s="5"/>
      <c r="G3" s="5"/>
      <c r="H3" s="5"/>
      <c r="I3" s="5"/>
      <c r="J3" s="5"/>
      <c r="K3" s="96"/>
      <c r="L3" s="96"/>
    </row>
    <row r="4" spans="1:12" x14ac:dyDescent="0.25">
      <c r="A4" s="41"/>
      <c r="B4" s="41"/>
      <c r="C4" s="109"/>
      <c r="D4" s="109"/>
      <c r="E4" s="5"/>
      <c r="F4" s="5" t="s">
        <v>59</v>
      </c>
      <c r="G4" s="5"/>
      <c r="H4" s="5"/>
      <c r="I4" s="5"/>
      <c r="J4" s="5"/>
      <c r="K4" s="96">
        <v>1</v>
      </c>
      <c r="L4" s="96"/>
    </row>
    <row r="5" spans="1:12" x14ac:dyDescent="0.25">
      <c r="A5" s="41"/>
      <c r="B5" s="41"/>
      <c r="C5" s="109"/>
      <c r="D5" s="109"/>
      <c r="E5" s="5"/>
      <c r="F5" s="5"/>
      <c r="G5" s="5"/>
      <c r="H5" s="5"/>
      <c r="I5" s="5"/>
      <c r="J5" s="5"/>
      <c r="K5" s="96"/>
      <c r="L5" s="96"/>
    </row>
    <row r="6" spans="1:12" ht="13.8" thickBot="1" x14ac:dyDescent="0.3">
      <c r="A6" s="41"/>
      <c r="B6" s="41"/>
      <c r="C6" s="109"/>
      <c r="D6" s="109"/>
      <c r="E6" s="5"/>
      <c r="F6" s="5"/>
      <c r="G6" s="5"/>
      <c r="H6" s="5"/>
      <c r="I6" s="5"/>
      <c r="J6" s="5"/>
      <c r="K6" s="96"/>
      <c r="L6" s="96"/>
    </row>
    <row r="7" spans="1:12" ht="14.4" thickTop="1" x14ac:dyDescent="0.25">
      <c r="A7" s="65"/>
      <c r="B7" s="73"/>
      <c r="C7" s="74"/>
      <c r="D7" s="75" t="s">
        <v>50</v>
      </c>
      <c r="E7" s="5"/>
      <c r="F7" s="32" t="s">
        <v>18</v>
      </c>
      <c r="G7" s="5"/>
      <c r="H7" s="5"/>
      <c r="I7" s="5"/>
      <c r="J7" s="5"/>
      <c r="K7" s="96"/>
      <c r="L7" s="96"/>
    </row>
    <row r="8" spans="1:12" ht="13.8" x14ac:dyDescent="0.25">
      <c r="A8" s="45"/>
      <c r="B8" s="76"/>
      <c r="C8" s="77" t="s">
        <v>49</v>
      </c>
      <c r="D8" s="78" t="s">
        <v>97</v>
      </c>
      <c r="E8" s="5"/>
      <c r="F8" s="5"/>
      <c r="G8" s="5"/>
      <c r="H8" s="5"/>
      <c r="I8" s="5"/>
      <c r="J8" s="5"/>
      <c r="K8" s="96"/>
      <c r="L8" s="96"/>
    </row>
    <row r="9" spans="1:12" ht="14.4" thickBot="1" x14ac:dyDescent="0.3">
      <c r="A9" s="79"/>
      <c r="B9" s="80"/>
      <c r="C9" s="81" t="s">
        <v>96</v>
      </c>
      <c r="D9" s="99" t="s">
        <v>39</v>
      </c>
      <c r="E9" s="5"/>
      <c r="F9" s="5" t="s">
        <v>27</v>
      </c>
      <c r="G9" s="5"/>
      <c r="H9" s="5"/>
      <c r="I9" s="5"/>
      <c r="J9" s="5"/>
      <c r="K9" s="96"/>
      <c r="L9" s="96"/>
    </row>
    <row r="10" spans="1:12" ht="6" customHeight="1" thickTop="1" x14ac:dyDescent="0.25">
      <c r="A10" s="82"/>
      <c r="B10" s="83"/>
      <c r="C10" s="84"/>
      <c r="D10" s="85"/>
      <c r="E10" s="5"/>
      <c r="F10" s="5"/>
      <c r="G10" s="5"/>
      <c r="H10" s="5"/>
      <c r="I10" s="5"/>
      <c r="J10" s="5"/>
      <c r="K10" s="96"/>
      <c r="L10" s="96"/>
    </row>
    <row r="11" spans="1:12" x14ac:dyDescent="0.25">
      <c r="A11" s="54" t="s">
        <v>0</v>
      </c>
      <c r="B11" s="45"/>
      <c r="C11" s="55">
        <v>22</v>
      </c>
      <c r="D11" s="55">
        <v>12</v>
      </c>
      <c r="E11" s="5"/>
      <c r="F11" s="5" t="s">
        <v>52</v>
      </c>
      <c r="G11" s="5"/>
      <c r="H11" s="5"/>
      <c r="I11" s="5"/>
      <c r="J11" s="5"/>
      <c r="K11" s="96"/>
      <c r="L11" s="96"/>
    </row>
    <row r="12" spans="1:12" x14ac:dyDescent="0.25">
      <c r="A12" s="54" t="s">
        <v>1</v>
      </c>
      <c r="B12" s="41"/>
      <c r="C12" s="56">
        <f>SUM(C11-C13)</f>
        <v>7.26</v>
      </c>
      <c r="D12" s="56">
        <v>0</v>
      </c>
      <c r="E12" s="5"/>
      <c r="F12" s="5" t="s">
        <v>26</v>
      </c>
      <c r="G12" s="5"/>
      <c r="H12" s="5"/>
      <c r="I12" s="5"/>
      <c r="J12" s="5"/>
      <c r="K12" s="96"/>
      <c r="L12" s="96"/>
    </row>
    <row r="13" spans="1:12" x14ac:dyDescent="0.25">
      <c r="A13" s="57" t="s">
        <v>2</v>
      </c>
      <c r="B13" s="42"/>
      <c r="C13" s="58">
        <f>C11*C14</f>
        <v>14.74</v>
      </c>
      <c r="D13" s="58">
        <f>D11-D12</f>
        <v>12</v>
      </c>
      <c r="E13" s="5">
        <v>212</v>
      </c>
      <c r="F13" s="5"/>
      <c r="G13" s="5"/>
      <c r="H13" s="5"/>
      <c r="I13" s="5"/>
      <c r="J13" s="5"/>
      <c r="K13" s="96"/>
      <c r="L13" s="96"/>
    </row>
    <row r="14" spans="1:12" x14ac:dyDescent="0.25">
      <c r="A14" s="59" t="s">
        <v>3</v>
      </c>
      <c r="B14" s="46"/>
      <c r="C14" s="60">
        <v>0.67</v>
      </c>
      <c r="D14" s="60">
        <f>D13/D11</f>
        <v>1</v>
      </c>
      <c r="E14" s="5">
        <v>212</v>
      </c>
      <c r="F14" s="5"/>
      <c r="G14" s="5"/>
      <c r="H14" s="5"/>
      <c r="I14" s="5"/>
      <c r="J14" s="5"/>
      <c r="K14" s="96"/>
      <c r="L14" s="96"/>
    </row>
    <row r="15" spans="1:12" ht="6" customHeight="1" x14ac:dyDescent="0.25">
      <c r="A15" s="2"/>
      <c r="B15" s="1"/>
      <c r="C15" s="3"/>
      <c r="D15" s="3"/>
      <c r="E15" s="5">
        <v>213</v>
      </c>
      <c r="F15" s="5"/>
      <c r="G15" s="5"/>
      <c r="H15" s="5"/>
      <c r="I15" s="5"/>
      <c r="J15" s="5"/>
      <c r="K15" s="96"/>
      <c r="L15" s="96"/>
    </row>
    <row r="16" spans="1:12" x14ac:dyDescent="0.25">
      <c r="A16" s="54" t="s">
        <v>4</v>
      </c>
      <c r="B16" s="45"/>
      <c r="C16" s="61">
        <v>10.46</v>
      </c>
      <c r="D16" s="61">
        <v>12.37</v>
      </c>
      <c r="E16" s="5"/>
      <c r="F16" s="5" t="s">
        <v>25</v>
      </c>
      <c r="G16" s="5"/>
      <c r="H16" s="5"/>
      <c r="I16" s="5"/>
      <c r="J16" s="5"/>
      <c r="K16" s="96"/>
      <c r="L16" s="96"/>
    </row>
    <row r="17" spans="1:13" x14ac:dyDescent="0.25">
      <c r="A17" s="54" t="s">
        <v>5</v>
      </c>
      <c r="B17" s="41"/>
      <c r="C17" s="4">
        <f>SUM(C21*C22)</f>
        <v>3.75</v>
      </c>
      <c r="D17" s="4">
        <v>0</v>
      </c>
      <c r="E17" s="5"/>
      <c r="F17" s="5"/>
      <c r="G17" s="5"/>
      <c r="H17" s="5"/>
      <c r="I17" s="5"/>
      <c r="J17" s="5"/>
      <c r="K17" s="96"/>
      <c r="L17" s="96"/>
    </row>
    <row r="18" spans="1:13" x14ac:dyDescent="0.25">
      <c r="A18" s="47" t="s">
        <v>54</v>
      </c>
      <c r="B18" s="41"/>
      <c r="C18" s="62">
        <v>10</v>
      </c>
      <c r="D18" s="4">
        <v>0</v>
      </c>
      <c r="E18" s="5"/>
      <c r="F18" s="5" t="s">
        <v>25</v>
      </c>
      <c r="G18" s="5"/>
      <c r="H18" s="5"/>
      <c r="I18" s="5"/>
      <c r="J18" s="5"/>
      <c r="K18" s="96"/>
      <c r="L18" s="96"/>
    </row>
    <row r="19" spans="1:13" x14ac:dyDescent="0.25">
      <c r="A19" s="47" t="s">
        <v>55</v>
      </c>
      <c r="B19" s="43"/>
      <c r="C19" s="63">
        <f>SUM(C18*0.25)</f>
        <v>2.5</v>
      </c>
      <c r="D19" s="63">
        <v>0</v>
      </c>
      <c r="E19" s="5"/>
      <c r="F19" s="5"/>
      <c r="G19" s="5"/>
      <c r="H19" s="5"/>
      <c r="I19" s="5"/>
      <c r="J19" s="5"/>
      <c r="K19" s="96"/>
      <c r="L19" s="96"/>
    </row>
    <row r="20" spans="1:13" x14ac:dyDescent="0.25">
      <c r="A20" s="47" t="s">
        <v>56</v>
      </c>
      <c r="B20" s="44"/>
      <c r="C20" s="63">
        <f>SUM(C18:C19)</f>
        <v>12.5</v>
      </c>
      <c r="D20" s="63">
        <v>0</v>
      </c>
      <c r="E20" s="5"/>
      <c r="F20" s="5"/>
      <c r="G20" s="5"/>
      <c r="H20" s="5"/>
      <c r="I20" s="5"/>
      <c r="J20" s="5"/>
      <c r="K20" s="96"/>
      <c r="L20" s="96"/>
    </row>
    <row r="21" spans="1:13" x14ac:dyDescent="0.25">
      <c r="A21" s="47" t="s">
        <v>57</v>
      </c>
      <c r="B21" s="44"/>
      <c r="C21" s="63">
        <f>C20/60</f>
        <v>0.20833333333333334</v>
      </c>
      <c r="D21" s="63">
        <f>D20/60</f>
        <v>0</v>
      </c>
      <c r="E21" s="5"/>
      <c r="F21" s="39"/>
      <c r="G21" s="5"/>
      <c r="H21" s="5"/>
      <c r="I21" s="5"/>
      <c r="J21" s="5"/>
      <c r="K21" s="96"/>
      <c r="L21" s="96"/>
      <c r="M21" s="98"/>
    </row>
    <row r="22" spans="1:13" x14ac:dyDescent="0.25">
      <c r="A22" s="47" t="s">
        <v>58</v>
      </c>
      <c r="B22" s="43"/>
      <c r="C22" s="111">
        <v>18</v>
      </c>
      <c r="D22" s="86">
        <v>0</v>
      </c>
      <c r="E22" s="5"/>
      <c r="F22" s="5" t="s">
        <v>25</v>
      </c>
      <c r="G22" s="5"/>
      <c r="H22" s="5"/>
      <c r="I22" s="5"/>
      <c r="J22" s="5"/>
      <c r="K22" s="96"/>
      <c r="L22" s="96"/>
    </row>
    <row r="23" spans="1:13" x14ac:dyDescent="0.25">
      <c r="A23" s="54" t="s">
        <v>51</v>
      </c>
      <c r="B23" s="41"/>
      <c r="C23" s="4">
        <f>SUM(C13*0.07)</f>
        <v>1.0318000000000001</v>
      </c>
      <c r="D23" s="4">
        <v>0</v>
      </c>
      <c r="E23" s="5"/>
      <c r="F23" s="5"/>
      <c r="G23" s="5"/>
      <c r="H23" s="5"/>
      <c r="I23" s="5"/>
      <c r="J23" s="5"/>
      <c r="K23" s="96"/>
      <c r="L23" s="96"/>
    </row>
    <row r="24" spans="1:13" x14ac:dyDescent="0.25">
      <c r="A24" s="57" t="s">
        <v>9</v>
      </c>
      <c r="B24" s="42"/>
      <c r="C24" s="64">
        <f>C23+C17+C16</f>
        <v>15.241800000000001</v>
      </c>
      <c r="D24" s="64">
        <f>D23+D17+D16</f>
        <v>12.37</v>
      </c>
      <c r="E24" s="5"/>
      <c r="F24" s="5"/>
      <c r="G24" s="5"/>
      <c r="H24" s="5"/>
      <c r="I24" s="5"/>
      <c r="J24" s="5"/>
      <c r="K24" s="96"/>
      <c r="L24" s="96"/>
    </row>
    <row r="25" spans="1:13" ht="6" customHeight="1" x14ac:dyDescent="0.25">
      <c r="A25" s="2"/>
      <c r="B25" s="1"/>
      <c r="C25" s="4"/>
      <c r="D25" s="4"/>
      <c r="E25" s="5"/>
      <c r="F25" s="5"/>
      <c r="G25" s="5"/>
      <c r="H25" s="5"/>
      <c r="I25" s="5"/>
      <c r="J25" s="5"/>
      <c r="K25" s="96"/>
      <c r="L25" s="96"/>
    </row>
    <row r="26" spans="1:13" x14ac:dyDescent="0.25">
      <c r="A26" s="54" t="s">
        <v>6</v>
      </c>
      <c r="B26" s="41"/>
      <c r="C26" s="55">
        <v>2</v>
      </c>
      <c r="D26" s="55">
        <v>2</v>
      </c>
      <c r="E26" s="5"/>
      <c r="F26" s="5" t="s">
        <v>25</v>
      </c>
      <c r="G26" s="5"/>
      <c r="H26" s="5"/>
      <c r="I26" s="5"/>
      <c r="J26" s="5"/>
      <c r="K26" s="96"/>
      <c r="L26" s="96"/>
    </row>
    <row r="27" spans="1:13" x14ac:dyDescent="0.25">
      <c r="A27" s="54" t="s">
        <v>7</v>
      </c>
      <c r="B27" s="41"/>
      <c r="C27" s="56">
        <f>(C13*16)/C26</f>
        <v>117.92</v>
      </c>
      <c r="D27" s="56">
        <f>(D13*16)/D26</f>
        <v>96</v>
      </c>
      <c r="E27" s="5"/>
      <c r="F27" s="5"/>
      <c r="G27" s="5"/>
      <c r="H27" s="5"/>
      <c r="I27" s="5"/>
      <c r="J27" s="5"/>
      <c r="K27" s="96"/>
      <c r="L27" s="96"/>
    </row>
    <row r="28" spans="1:13" x14ac:dyDescent="0.25">
      <c r="A28" s="57" t="s">
        <v>10</v>
      </c>
      <c r="B28" s="42"/>
      <c r="C28" s="64">
        <f>C24/C27</f>
        <v>0.1292554274084125</v>
      </c>
      <c r="D28" s="64">
        <f>D24/D27</f>
        <v>0.12885416666666666</v>
      </c>
      <c r="E28" s="5"/>
      <c r="F28" s="5"/>
      <c r="G28" s="5"/>
      <c r="H28" s="5"/>
      <c r="I28" s="5"/>
      <c r="J28" s="5"/>
      <c r="K28" s="96"/>
      <c r="L28" s="96"/>
    </row>
    <row r="29" spans="1:13" s="98" customFormat="1" x14ac:dyDescent="0.25">
      <c r="A29" s="116"/>
      <c r="B29" s="116"/>
      <c r="C29" s="116"/>
      <c r="D29" s="116"/>
      <c r="E29" s="5"/>
      <c r="F29" s="5"/>
      <c r="G29" s="5"/>
      <c r="H29" s="5"/>
      <c r="I29" s="5"/>
      <c r="J29" s="5"/>
      <c r="K29" s="96"/>
      <c r="L29" s="96"/>
    </row>
    <row r="30" spans="1:13" x14ac:dyDescent="0.25">
      <c r="A30" s="117" t="s">
        <v>8</v>
      </c>
      <c r="B30" s="118"/>
      <c r="C30" s="118"/>
      <c r="D30" s="119"/>
      <c r="E30" s="5"/>
      <c r="F30" s="5"/>
      <c r="G30" s="5"/>
      <c r="H30" s="5"/>
      <c r="I30" s="5"/>
      <c r="J30" s="5"/>
      <c r="K30" s="96"/>
      <c r="L30" s="96"/>
    </row>
    <row r="31" spans="1:13" ht="6" customHeight="1" x14ac:dyDescent="0.25">
      <c r="A31" s="112"/>
      <c r="B31" s="113"/>
      <c r="C31" s="113"/>
      <c r="D31" s="114"/>
      <c r="E31" s="5"/>
      <c r="F31" s="5"/>
      <c r="G31" s="5"/>
      <c r="H31" s="5"/>
      <c r="I31" s="5"/>
      <c r="J31" s="5"/>
      <c r="K31" s="96"/>
      <c r="L31" s="96"/>
    </row>
    <row r="32" spans="1:13" x14ac:dyDescent="0.25">
      <c r="A32" s="54" t="s">
        <v>10</v>
      </c>
      <c r="B32" s="45"/>
      <c r="C32" s="65"/>
      <c r="D32" s="4">
        <f>D28</f>
        <v>0.12885416666666666</v>
      </c>
      <c r="E32" s="5"/>
      <c r="F32" s="5"/>
      <c r="G32" s="5"/>
      <c r="H32" s="5"/>
      <c r="I32" s="5"/>
      <c r="J32" s="5"/>
      <c r="K32" s="96"/>
      <c r="L32" s="96"/>
    </row>
    <row r="33" spans="1:12" x14ac:dyDescent="0.25">
      <c r="A33" s="54" t="s">
        <v>13</v>
      </c>
      <c r="B33" s="45"/>
      <c r="C33" s="65"/>
      <c r="D33" s="61">
        <v>6</v>
      </c>
      <c r="E33" s="5"/>
      <c r="F33" s="5" t="s">
        <v>25</v>
      </c>
      <c r="G33" s="5"/>
      <c r="H33" s="5"/>
      <c r="I33" s="5"/>
      <c r="J33" s="5"/>
      <c r="K33" s="96"/>
      <c r="L33" s="96"/>
    </row>
    <row r="34" spans="1:12" x14ac:dyDescent="0.25">
      <c r="A34" s="54" t="s">
        <v>14</v>
      </c>
      <c r="B34" s="45"/>
      <c r="C34" s="65"/>
      <c r="D34" s="4">
        <f>D33+D32</f>
        <v>6.1288541666666667</v>
      </c>
      <c r="E34" s="5"/>
      <c r="F34" s="5"/>
      <c r="G34" s="5"/>
      <c r="H34" s="5"/>
      <c r="I34" s="5"/>
      <c r="J34" s="5"/>
      <c r="K34" s="96"/>
      <c r="L34" s="96"/>
    </row>
    <row r="35" spans="1:12" x14ac:dyDescent="0.25">
      <c r="A35" s="54" t="s">
        <v>15</v>
      </c>
      <c r="B35" s="45"/>
      <c r="C35" s="65"/>
      <c r="D35" s="61">
        <v>11</v>
      </c>
      <c r="E35" s="5"/>
      <c r="F35" s="5" t="s">
        <v>25</v>
      </c>
      <c r="G35" s="5"/>
      <c r="H35" s="5"/>
      <c r="I35" s="5"/>
      <c r="J35" s="5"/>
      <c r="K35" s="96"/>
      <c r="L35" s="96"/>
    </row>
    <row r="36" spans="1:12" x14ac:dyDescent="0.25">
      <c r="A36" s="2" t="s">
        <v>16</v>
      </c>
      <c r="B36" s="1"/>
      <c r="C36" s="66"/>
      <c r="D36" s="67">
        <f>D35-D34</f>
        <v>4.8711458333333333</v>
      </c>
      <c r="E36" s="5"/>
      <c r="F36" s="5"/>
      <c r="G36" s="5"/>
      <c r="H36" s="5"/>
      <c r="I36" s="5"/>
      <c r="J36" s="5"/>
      <c r="K36" s="96"/>
      <c r="L36" s="96"/>
    </row>
    <row r="37" spans="1:12" x14ac:dyDescent="0.25">
      <c r="A37" s="57" t="s">
        <v>17</v>
      </c>
      <c r="B37" s="42"/>
      <c r="C37" s="68"/>
      <c r="D37" s="69">
        <f>D36/D35</f>
        <v>0.44283143939393937</v>
      </c>
      <c r="E37" s="5"/>
      <c r="F37" s="5"/>
      <c r="G37" s="5"/>
      <c r="H37" s="5"/>
      <c r="I37" s="5"/>
      <c r="J37" s="5"/>
      <c r="K37" s="96"/>
      <c r="L37" s="96"/>
    </row>
    <row r="38" spans="1:12" s="98" customFormat="1" x14ac:dyDescent="0.25">
      <c r="A38" s="116"/>
      <c r="B38" s="116"/>
      <c r="C38" s="116"/>
      <c r="D38" s="116"/>
      <c r="E38" s="5"/>
      <c r="F38" s="5"/>
      <c r="G38" s="5"/>
      <c r="H38" s="5"/>
      <c r="I38" s="5"/>
      <c r="J38" s="5"/>
      <c r="K38" s="96"/>
      <c r="L38" s="96"/>
    </row>
    <row r="39" spans="1:12" s="98" customFormat="1" x14ac:dyDescent="0.25">
      <c r="A39" s="117" t="s">
        <v>24</v>
      </c>
      <c r="B39" s="118"/>
      <c r="C39" s="118"/>
      <c r="D39" s="119"/>
      <c r="E39" s="5"/>
      <c r="F39" s="5"/>
      <c r="G39" s="5"/>
      <c r="H39" s="5"/>
      <c r="I39" s="5"/>
      <c r="J39" s="5"/>
      <c r="K39" s="96"/>
      <c r="L39" s="96"/>
    </row>
    <row r="40" spans="1:12" s="98" customFormat="1" ht="6" customHeight="1" x14ac:dyDescent="0.25">
      <c r="A40" s="112"/>
      <c r="B40" s="113"/>
      <c r="C40" s="113"/>
      <c r="D40" s="114"/>
      <c r="E40" s="5"/>
      <c r="F40" s="5"/>
      <c r="G40" s="5"/>
      <c r="H40" s="5"/>
      <c r="I40" s="5"/>
      <c r="J40" s="5"/>
      <c r="K40" s="96"/>
      <c r="L40" s="96"/>
    </row>
    <row r="41" spans="1:12" x14ac:dyDescent="0.25">
      <c r="A41" s="54" t="s">
        <v>12</v>
      </c>
      <c r="B41" s="45"/>
      <c r="C41" s="65"/>
      <c r="D41" s="4">
        <f>C28-D28</f>
        <v>4.0126074174584581E-4</v>
      </c>
      <c r="E41" s="5"/>
      <c r="F41" s="5"/>
      <c r="G41" s="5"/>
      <c r="H41" s="5"/>
      <c r="I41" s="5"/>
      <c r="J41" s="5"/>
      <c r="K41" s="96"/>
      <c r="L41" s="96"/>
    </row>
    <row r="42" spans="1:12" x14ac:dyDescent="0.25">
      <c r="A42" s="54" t="s">
        <v>20</v>
      </c>
      <c r="B42" s="45"/>
      <c r="C42" s="65"/>
      <c r="D42" s="70">
        <v>30</v>
      </c>
      <c r="E42" s="5"/>
      <c r="F42" s="5" t="s">
        <v>25</v>
      </c>
      <c r="G42" s="5"/>
      <c r="H42" s="5"/>
      <c r="I42" s="5"/>
      <c r="J42" s="5"/>
      <c r="K42" s="96"/>
      <c r="L42" s="96"/>
    </row>
    <row r="43" spans="1:12" x14ac:dyDescent="0.25">
      <c r="A43" s="54" t="s">
        <v>19</v>
      </c>
      <c r="B43" s="45"/>
      <c r="C43" s="65"/>
      <c r="D43" s="70">
        <v>362</v>
      </c>
      <c r="E43" s="5"/>
      <c r="F43" s="5" t="s">
        <v>25</v>
      </c>
      <c r="G43" s="5"/>
      <c r="H43" s="5"/>
      <c r="I43" s="5"/>
      <c r="J43" s="5"/>
      <c r="K43" s="96"/>
      <c r="L43" s="96"/>
    </row>
    <row r="44" spans="1:12" x14ac:dyDescent="0.25">
      <c r="A44" s="57" t="s">
        <v>11</v>
      </c>
      <c r="B44" s="42"/>
      <c r="C44" s="71"/>
      <c r="D44" s="64">
        <f>D41*D42*D43</f>
        <v>4.3576916553598855</v>
      </c>
      <c r="E44" s="5"/>
      <c r="F44" s="5"/>
      <c r="G44" s="5"/>
      <c r="H44" s="5"/>
      <c r="I44" s="5"/>
      <c r="J44" s="5"/>
      <c r="K44" s="96"/>
      <c r="L44" s="96"/>
    </row>
    <row r="45" spans="1:12" x14ac:dyDescent="0.25">
      <c r="A45" s="92"/>
      <c r="B45" s="92"/>
      <c r="C45" s="93"/>
      <c r="D45" s="93"/>
      <c r="E45" s="5"/>
      <c r="F45" s="5"/>
      <c r="G45" s="5"/>
      <c r="H45" s="5"/>
      <c r="I45" s="5"/>
      <c r="J45" s="5"/>
      <c r="K45" s="96"/>
      <c r="L45" s="96"/>
    </row>
    <row r="46" spans="1:12" x14ac:dyDescent="0.25">
      <c r="A46" s="94" t="s">
        <v>21</v>
      </c>
      <c r="B46" s="92" t="s">
        <v>98</v>
      </c>
      <c r="C46" s="93"/>
      <c r="D46" s="93"/>
      <c r="E46" s="5"/>
      <c r="F46" s="5" t="s">
        <v>28</v>
      </c>
      <c r="G46" s="5"/>
      <c r="H46" s="5"/>
      <c r="I46" s="5"/>
      <c r="J46" s="5"/>
      <c r="K46" s="96"/>
      <c r="L46" s="96"/>
    </row>
    <row r="47" spans="1:12" x14ac:dyDescent="0.25">
      <c r="A47" s="94" t="s">
        <v>22</v>
      </c>
      <c r="B47" s="92"/>
      <c r="C47" s="93"/>
      <c r="D47" s="93"/>
      <c r="E47" s="5"/>
      <c r="F47" s="5"/>
      <c r="G47" s="5"/>
      <c r="H47" s="5"/>
      <c r="I47" s="5"/>
      <c r="J47" s="5"/>
      <c r="K47" s="96"/>
      <c r="L47" s="96"/>
    </row>
    <row r="48" spans="1:12" x14ac:dyDescent="0.25">
      <c r="A48" s="94"/>
      <c r="B48" s="92"/>
      <c r="C48" s="93"/>
      <c r="D48" s="93"/>
      <c r="E48" s="5"/>
      <c r="F48" s="5" t="s">
        <v>29</v>
      </c>
      <c r="G48" s="5"/>
      <c r="H48" s="5"/>
      <c r="I48" s="5"/>
      <c r="J48" s="5"/>
      <c r="K48" s="96"/>
      <c r="L48" s="96"/>
    </row>
    <row r="49" spans="1:12" x14ac:dyDescent="0.25">
      <c r="A49" s="94" t="s">
        <v>23</v>
      </c>
      <c r="B49" s="95">
        <f ca="1">TODAY()</f>
        <v>42258</v>
      </c>
      <c r="C49" s="93"/>
      <c r="D49" s="93"/>
      <c r="E49" s="5"/>
      <c r="F49" s="5" t="s">
        <v>30</v>
      </c>
      <c r="G49" s="5"/>
      <c r="H49" s="5"/>
      <c r="I49" s="5"/>
      <c r="J49" s="5"/>
      <c r="K49" s="96"/>
      <c r="L49" s="96"/>
    </row>
    <row r="50" spans="1:12" x14ac:dyDescent="0.25">
      <c r="A50" s="5"/>
      <c r="B50" s="5"/>
      <c r="C50" s="38"/>
      <c r="D50" s="38"/>
      <c r="E50" s="5"/>
      <c r="F50" s="5"/>
      <c r="G50" s="5"/>
      <c r="H50" s="5"/>
      <c r="I50" s="5"/>
      <c r="J50" s="5"/>
      <c r="K50" s="96"/>
      <c r="L50" s="96"/>
    </row>
    <row r="51" spans="1:12" x14ac:dyDescent="0.25">
      <c r="A51" s="5"/>
      <c r="B51" s="5"/>
      <c r="C51" s="38"/>
      <c r="D51" s="38"/>
      <c r="E51" s="5"/>
      <c r="F51" s="5"/>
      <c r="G51" s="5"/>
      <c r="H51" s="5"/>
      <c r="I51" s="5"/>
      <c r="J51" s="5"/>
      <c r="K51" s="96"/>
      <c r="L51" s="96"/>
    </row>
    <row r="52" spans="1:12" x14ac:dyDescent="0.25">
      <c r="A52" s="5"/>
      <c r="B52" s="5"/>
      <c r="C52" s="38"/>
      <c r="D52" s="38"/>
      <c r="E52" s="5"/>
      <c r="F52" s="5"/>
      <c r="G52" s="5"/>
      <c r="H52" s="5"/>
      <c r="I52" s="5"/>
      <c r="J52" s="5"/>
      <c r="K52" s="96"/>
      <c r="L52" s="96"/>
    </row>
    <row r="53" spans="1:12" x14ac:dyDescent="0.25">
      <c r="A53" s="5"/>
      <c r="B53" s="5"/>
      <c r="C53" s="38"/>
      <c r="D53" s="38"/>
      <c r="E53" s="5"/>
      <c r="F53" s="5"/>
      <c r="G53" s="5"/>
      <c r="H53" s="5"/>
      <c r="I53" s="5"/>
      <c r="J53" s="5"/>
      <c r="K53" s="96"/>
      <c r="L53" s="96"/>
    </row>
    <row r="54" spans="1:12" x14ac:dyDescent="0.25">
      <c r="A54" s="5"/>
      <c r="B54" s="5"/>
      <c r="C54" s="38"/>
      <c r="D54" s="38"/>
      <c r="E54" s="5"/>
      <c r="F54" s="5"/>
      <c r="G54" s="5"/>
      <c r="H54" s="5"/>
      <c r="I54" s="5"/>
      <c r="J54" s="5"/>
      <c r="K54" s="96"/>
      <c r="L54" s="96"/>
    </row>
  </sheetData>
  <sheetProtection sheet="1" objects="1" scenarios="1" selectLockedCells="1"/>
  <mergeCells count="7">
    <mergeCell ref="A40:D40"/>
    <mergeCell ref="A1:D1"/>
    <mergeCell ref="A29:D29"/>
    <mergeCell ref="A30:D30"/>
    <mergeCell ref="A31:D31"/>
    <mergeCell ref="A38:D38"/>
    <mergeCell ref="A39:D39"/>
  </mergeCells>
  <printOptions horizontalCentered="1"/>
  <pageMargins left="0.5" right="0.5" top="0.5" bottom="0.75" header="0.5" footer="0.5"/>
  <pageSetup orientation="portrait" verticalDpi="300" r:id="rId1"/>
  <headerFooter alignWithMargins="0">
    <oddFooter>&amp;C&amp;"Verdana,Regular"&amp;A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4"/>
  <sheetViews>
    <sheetView topLeftCell="A31" workbookViewId="0">
      <selection activeCell="B46" sqref="B46"/>
    </sheetView>
  </sheetViews>
  <sheetFormatPr defaultColWidth="9.109375" defaultRowHeight="13.2" x14ac:dyDescent="0.25"/>
  <cols>
    <col min="1" max="1" width="15.6640625" style="34" customWidth="1"/>
    <col min="2" max="2" width="30.44140625" style="34" customWidth="1"/>
    <col min="3" max="3" width="19.6640625" style="40" customWidth="1"/>
    <col min="4" max="4" width="27.5546875" style="40" customWidth="1"/>
    <col min="5" max="5" width="1.6640625" style="34" customWidth="1"/>
    <col min="6" max="10" width="9.109375" style="34"/>
    <col min="11" max="16384" width="9.109375" style="97"/>
  </cols>
  <sheetData>
    <row r="1" spans="1:12" ht="27" customHeight="1" x14ac:dyDescent="0.25">
      <c r="A1" s="115"/>
      <c r="B1" s="115"/>
      <c r="C1" s="115"/>
      <c r="D1" s="115"/>
      <c r="E1" s="5"/>
      <c r="F1" s="5"/>
      <c r="G1" s="5"/>
      <c r="H1" s="5"/>
      <c r="I1" s="5"/>
      <c r="J1" s="5"/>
      <c r="K1" s="96"/>
      <c r="L1" s="96"/>
    </row>
    <row r="2" spans="1:12" x14ac:dyDescent="0.25">
      <c r="A2" s="41"/>
      <c r="B2" s="41"/>
      <c r="C2" s="108"/>
      <c r="D2" s="108"/>
      <c r="E2" s="5"/>
      <c r="F2" s="5"/>
      <c r="G2" s="5"/>
      <c r="H2" s="5"/>
      <c r="I2" s="5"/>
      <c r="J2" s="5"/>
      <c r="K2" s="96"/>
      <c r="L2" s="96"/>
    </row>
    <row r="3" spans="1:12" x14ac:dyDescent="0.25">
      <c r="A3" s="41"/>
      <c r="B3" s="41"/>
      <c r="C3" s="108"/>
      <c r="D3" s="108"/>
      <c r="E3" s="5"/>
      <c r="F3" s="5"/>
      <c r="G3" s="5"/>
      <c r="H3" s="5"/>
      <c r="I3" s="5"/>
      <c r="J3" s="5"/>
      <c r="K3" s="96"/>
      <c r="L3" s="96"/>
    </row>
    <row r="4" spans="1:12" x14ac:dyDescent="0.25">
      <c r="A4" s="41"/>
      <c r="B4" s="41"/>
      <c r="C4" s="108"/>
      <c r="D4" s="108"/>
      <c r="E4" s="5"/>
      <c r="F4" s="5" t="s">
        <v>59</v>
      </c>
      <c r="G4" s="5"/>
      <c r="H4" s="5"/>
      <c r="I4" s="5"/>
      <c r="J4" s="5"/>
      <c r="K4" s="96">
        <v>1</v>
      </c>
      <c r="L4" s="96"/>
    </row>
    <row r="5" spans="1:12" x14ac:dyDescent="0.25">
      <c r="A5" s="41"/>
      <c r="B5" s="41"/>
      <c r="C5" s="108"/>
      <c r="D5" s="108"/>
      <c r="E5" s="5"/>
      <c r="F5" s="5"/>
      <c r="G5" s="5"/>
      <c r="H5" s="5"/>
      <c r="I5" s="5"/>
      <c r="J5" s="5"/>
      <c r="K5" s="96"/>
      <c r="L5" s="96"/>
    </row>
    <row r="6" spans="1:12" ht="13.8" thickBot="1" x14ac:dyDescent="0.3">
      <c r="A6" s="41"/>
      <c r="B6" s="41"/>
      <c r="C6" s="108"/>
      <c r="D6" s="108"/>
      <c r="E6" s="5"/>
      <c r="F6" s="5"/>
      <c r="G6" s="5"/>
      <c r="H6" s="5"/>
      <c r="I6" s="5"/>
      <c r="J6" s="5"/>
      <c r="K6" s="96"/>
      <c r="L6" s="96"/>
    </row>
    <row r="7" spans="1:12" ht="14.4" thickTop="1" x14ac:dyDescent="0.25">
      <c r="A7" s="65"/>
      <c r="B7" s="73"/>
      <c r="C7" s="74"/>
      <c r="D7" s="75" t="s">
        <v>50</v>
      </c>
      <c r="E7" s="5"/>
      <c r="F7" s="32" t="s">
        <v>18</v>
      </c>
      <c r="G7" s="5"/>
      <c r="H7" s="5"/>
      <c r="I7" s="5"/>
      <c r="J7" s="5"/>
      <c r="K7" s="96"/>
      <c r="L7" s="96"/>
    </row>
    <row r="8" spans="1:12" ht="13.8" x14ac:dyDescent="0.25">
      <c r="A8" s="45"/>
      <c r="B8" s="76"/>
      <c r="C8" s="77" t="s">
        <v>93</v>
      </c>
      <c r="D8" s="78" t="s">
        <v>94</v>
      </c>
      <c r="E8" s="5"/>
      <c r="F8" s="5"/>
      <c r="G8" s="5"/>
      <c r="H8" s="5"/>
      <c r="I8" s="5"/>
      <c r="J8" s="5"/>
      <c r="K8" s="96"/>
      <c r="L8" s="96"/>
    </row>
    <row r="9" spans="1:12" ht="14.4" thickBot="1" x14ac:dyDescent="0.3">
      <c r="A9" s="79"/>
      <c r="B9" s="80"/>
      <c r="C9" s="81" t="s">
        <v>95</v>
      </c>
      <c r="D9" s="99" t="s">
        <v>39</v>
      </c>
      <c r="E9" s="5"/>
      <c r="F9" s="5" t="s">
        <v>27</v>
      </c>
      <c r="G9" s="5"/>
      <c r="H9" s="5"/>
      <c r="I9" s="5"/>
      <c r="J9" s="5"/>
      <c r="K9" s="96"/>
      <c r="L9" s="96"/>
    </row>
    <row r="10" spans="1:12" ht="6" customHeight="1" thickTop="1" x14ac:dyDescent="0.25">
      <c r="A10" s="82"/>
      <c r="B10" s="83"/>
      <c r="C10" s="84"/>
      <c r="D10" s="85"/>
      <c r="E10" s="5"/>
      <c r="F10" s="5"/>
      <c r="G10" s="5"/>
      <c r="H10" s="5"/>
      <c r="I10" s="5"/>
      <c r="J10" s="5"/>
      <c r="K10" s="96"/>
      <c r="L10" s="96"/>
    </row>
    <row r="11" spans="1:12" x14ac:dyDescent="0.25">
      <c r="A11" s="54" t="s">
        <v>0</v>
      </c>
      <c r="B11" s="45"/>
      <c r="C11" s="55">
        <v>10</v>
      </c>
      <c r="D11" s="55">
        <v>10</v>
      </c>
      <c r="E11" s="5"/>
      <c r="F11" s="5" t="s">
        <v>52</v>
      </c>
      <c r="G11" s="5"/>
      <c r="H11" s="5"/>
      <c r="I11" s="5"/>
      <c r="J11" s="5"/>
      <c r="K11" s="96"/>
      <c r="L11" s="96"/>
    </row>
    <row r="12" spans="1:12" x14ac:dyDescent="0.25">
      <c r="A12" s="54" t="s">
        <v>1</v>
      </c>
      <c r="B12" s="41"/>
      <c r="C12" s="56">
        <f>SUM(C11-C13)</f>
        <v>1</v>
      </c>
      <c r="D12" s="56">
        <v>0</v>
      </c>
      <c r="E12" s="5"/>
      <c r="F12" s="5" t="s">
        <v>26</v>
      </c>
      <c r="G12" s="5"/>
      <c r="H12" s="5"/>
      <c r="I12" s="5"/>
      <c r="J12" s="5"/>
      <c r="K12" s="96"/>
      <c r="L12" s="96"/>
    </row>
    <row r="13" spans="1:12" x14ac:dyDescent="0.25">
      <c r="A13" s="57" t="s">
        <v>2</v>
      </c>
      <c r="B13" s="42"/>
      <c r="C13" s="58">
        <f>C11*C14</f>
        <v>9</v>
      </c>
      <c r="D13" s="58">
        <f>D11-D12</f>
        <v>10</v>
      </c>
      <c r="E13" s="5">
        <v>212</v>
      </c>
      <c r="F13" s="5"/>
      <c r="G13" s="5"/>
      <c r="H13" s="5"/>
      <c r="I13" s="5"/>
      <c r="J13" s="5"/>
      <c r="K13" s="96"/>
      <c r="L13" s="96"/>
    </row>
    <row r="14" spans="1:12" x14ac:dyDescent="0.25">
      <c r="A14" s="59" t="s">
        <v>3</v>
      </c>
      <c r="B14" s="46"/>
      <c r="C14" s="60">
        <v>0.9</v>
      </c>
      <c r="D14" s="60">
        <f>D13/D11</f>
        <v>1</v>
      </c>
      <c r="E14" s="5">
        <v>212</v>
      </c>
      <c r="F14" s="5"/>
      <c r="G14" s="5"/>
      <c r="H14" s="5"/>
      <c r="I14" s="5"/>
      <c r="J14" s="5"/>
      <c r="K14" s="96"/>
      <c r="L14" s="96"/>
    </row>
    <row r="15" spans="1:12" ht="6" customHeight="1" x14ac:dyDescent="0.25">
      <c r="A15" s="2"/>
      <c r="B15" s="1"/>
      <c r="C15" s="3"/>
      <c r="D15" s="3"/>
      <c r="E15" s="5">
        <v>213</v>
      </c>
      <c r="F15" s="5"/>
      <c r="G15" s="5"/>
      <c r="H15" s="5"/>
      <c r="I15" s="5"/>
      <c r="J15" s="5"/>
      <c r="K15" s="96"/>
      <c r="L15" s="96"/>
    </row>
    <row r="16" spans="1:12" x14ac:dyDescent="0.25">
      <c r="A16" s="54" t="s">
        <v>4</v>
      </c>
      <c r="B16" s="45"/>
      <c r="C16" s="61">
        <v>13.51</v>
      </c>
      <c r="D16" s="61">
        <v>11.24</v>
      </c>
      <c r="E16" s="5"/>
      <c r="F16" s="5" t="s">
        <v>25</v>
      </c>
      <c r="G16" s="5"/>
      <c r="H16" s="5"/>
      <c r="I16" s="5"/>
      <c r="J16" s="5"/>
      <c r="K16" s="96"/>
      <c r="L16" s="96"/>
    </row>
    <row r="17" spans="1:13" x14ac:dyDescent="0.25">
      <c r="A17" s="54" t="s">
        <v>5</v>
      </c>
      <c r="B17" s="41"/>
      <c r="C17" s="4">
        <f>SUM(C21*C22)</f>
        <v>8.4375</v>
      </c>
      <c r="D17" s="4">
        <v>0</v>
      </c>
      <c r="E17" s="5"/>
      <c r="F17" s="5"/>
      <c r="G17" s="5"/>
      <c r="H17" s="5"/>
      <c r="I17" s="5"/>
      <c r="J17" s="5"/>
      <c r="K17" s="96"/>
      <c r="L17" s="96"/>
    </row>
    <row r="18" spans="1:13" x14ac:dyDescent="0.25">
      <c r="A18" s="47" t="s">
        <v>54</v>
      </c>
      <c r="B18" s="41"/>
      <c r="C18" s="62">
        <v>6.75</v>
      </c>
      <c r="D18" s="4">
        <v>0</v>
      </c>
      <c r="E18" s="5"/>
      <c r="F18" s="5" t="s">
        <v>25</v>
      </c>
      <c r="G18" s="5"/>
      <c r="H18" s="5"/>
      <c r="I18" s="5"/>
      <c r="J18" s="5"/>
      <c r="K18" s="96"/>
      <c r="L18" s="96"/>
    </row>
    <row r="19" spans="1:13" x14ac:dyDescent="0.25">
      <c r="A19" s="47" t="s">
        <v>55</v>
      </c>
      <c r="B19" s="43"/>
      <c r="C19" s="63">
        <f>SUM(C18*0.25)</f>
        <v>1.6875</v>
      </c>
      <c r="D19" s="63">
        <v>0</v>
      </c>
      <c r="E19" s="5"/>
      <c r="F19" s="5"/>
      <c r="G19" s="5"/>
      <c r="H19" s="5"/>
      <c r="I19" s="5"/>
      <c r="J19" s="5"/>
      <c r="K19" s="96"/>
      <c r="L19" s="96"/>
    </row>
    <row r="20" spans="1:13" x14ac:dyDescent="0.25">
      <c r="A20" s="47" t="s">
        <v>56</v>
      </c>
      <c r="B20" s="44"/>
      <c r="C20" s="63">
        <f>SUM(C18:C19)</f>
        <v>8.4375</v>
      </c>
      <c r="D20" s="63">
        <v>0</v>
      </c>
      <c r="E20" s="5"/>
      <c r="G20" s="5"/>
      <c r="H20" s="5"/>
      <c r="I20" s="5"/>
      <c r="J20" s="5"/>
      <c r="K20" s="96"/>
      <c r="L20" s="96"/>
    </row>
    <row r="21" spans="1:13" x14ac:dyDescent="0.25">
      <c r="A21" s="47" t="s">
        <v>57</v>
      </c>
      <c r="B21" s="44"/>
      <c r="C21" s="63">
        <f>C20/60</f>
        <v>0.140625</v>
      </c>
      <c r="D21" s="63">
        <f>D20/60</f>
        <v>0</v>
      </c>
      <c r="E21" s="5"/>
      <c r="F21" s="39"/>
      <c r="G21" s="5"/>
      <c r="H21" s="5"/>
      <c r="I21" s="5"/>
      <c r="J21" s="5"/>
      <c r="K21" s="96"/>
      <c r="L21" s="96"/>
      <c r="M21" s="98"/>
    </row>
    <row r="22" spans="1:13" x14ac:dyDescent="0.25">
      <c r="A22" s="47" t="s">
        <v>58</v>
      </c>
      <c r="B22" s="43"/>
      <c r="C22" s="111">
        <v>60</v>
      </c>
      <c r="D22" s="86">
        <v>0</v>
      </c>
      <c r="E22" s="5"/>
      <c r="F22" s="5" t="s">
        <v>25</v>
      </c>
      <c r="G22" s="5"/>
      <c r="H22" s="5"/>
      <c r="I22" s="5"/>
      <c r="J22" s="5"/>
      <c r="K22" s="96"/>
      <c r="L22" s="96"/>
    </row>
    <row r="23" spans="1:13" x14ac:dyDescent="0.25">
      <c r="A23" s="54" t="s">
        <v>51</v>
      </c>
      <c r="B23" s="41"/>
      <c r="C23" s="4">
        <f>SUM(C13*0.07)</f>
        <v>0.63000000000000012</v>
      </c>
      <c r="D23" s="4">
        <v>0</v>
      </c>
      <c r="E23" s="5"/>
      <c r="F23" s="5"/>
      <c r="G23" s="5"/>
      <c r="H23" s="5"/>
      <c r="I23" s="5"/>
      <c r="J23" s="5"/>
      <c r="K23" s="96"/>
      <c r="L23" s="96"/>
    </row>
    <row r="24" spans="1:13" x14ac:dyDescent="0.25">
      <c r="A24" s="57" t="s">
        <v>9</v>
      </c>
      <c r="B24" s="42"/>
      <c r="C24" s="64">
        <f>C23+C17+C16</f>
        <v>22.577500000000001</v>
      </c>
      <c r="D24" s="64">
        <f>D23+D17+D16</f>
        <v>11.24</v>
      </c>
      <c r="E24" s="5"/>
      <c r="F24" s="5"/>
      <c r="G24" s="5"/>
      <c r="H24" s="5"/>
      <c r="I24" s="5"/>
      <c r="J24" s="5"/>
      <c r="K24" s="96"/>
      <c r="L24" s="96"/>
    </row>
    <row r="25" spans="1:13" ht="6" customHeight="1" x14ac:dyDescent="0.25">
      <c r="A25" s="2"/>
      <c r="B25" s="1"/>
      <c r="C25" s="4"/>
      <c r="D25" s="4"/>
      <c r="E25" s="5"/>
      <c r="F25" s="5"/>
      <c r="G25" s="5"/>
      <c r="H25" s="5"/>
      <c r="I25" s="5"/>
      <c r="J25" s="5"/>
      <c r="K25" s="96"/>
      <c r="L25" s="96"/>
    </row>
    <row r="26" spans="1:13" x14ac:dyDescent="0.25">
      <c r="A26" s="54" t="s">
        <v>6</v>
      </c>
      <c r="B26" s="41"/>
      <c r="C26" s="55">
        <v>4</v>
      </c>
      <c r="D26" s="55">
        <v>4</v>
      </c>
      <c r="E26" s="5"/>
      <c r="F26" s="5" t="s">
        <v>25</v>
      </c>
      <c r="G26" s="5"/>
      <c r="H26" s="5"/>
      <c r="I26" s="5"/>
      <c r="J26" s="5"/>
      <c r="K26" s="96"/>
      <c r="L26" s="96"/>
    </row>
    <row r="27" spans="1:13" x14ac:dyDescent="0.25">
      <c r="A27" s="54" t="s">
        <v>7</v>
      </c>
      <c r="B27" s="41"/>
      <c r="C27" s="56">
        <f>(C13*16)/C26</f>
        <v>36</v>
      </c>
      <c r="D27" s="56">
        <f>(D13*16)/D26</f>
        <v>40</v>
      </c>
      <c r="E27" s="5"/>
      <c r="F27" s="5"/>
      <c r="G27" s="5"/>
      <c r="H27" s="5"/>
      <c r="I27" s="5"/>
      <c r="J27" s="5"/>
      <c r="K27" s="96"/>
      <c r="L27" s="96"/>
    </row>
    <row r="28" spans="1:13" x14ac:dyDescent="0.25">
      <c r="A28" s="57" t="s">
        <v>10</v>
      </c>
      <c r="B28" s="42"/>
      <c r="C28" s="64">
        <f>C24/C27</f>
        <v>0.62715277777777778</v>
      </c>
      <c r="D28" s="64">
        <f>D24/D27</f>
        <v>0.28100000000000003</v>
      </c>
      <c r="E28" s="5"/>
      <c r="F28" s="5"/>
      <c r="G28" s="5"/>
      <c r="H28" s="5"/>
      <c r="I28" s="5"/>
      <c r="J28" s="5"/>
      <c r="K28" s="96"/>
      <c r="L28" s="96"/>
    </row>
    <row r="29" spans="1:13" s="98" customFormat="1" x14ac:dyDescent="0.25">
      <c r="A29" s="116"/>
      <c r="B29" s="116"/>
      <c r="C29" s="116"/>
      <c r="D29" s="116"/>
      <c r="E29" s="5"/>
      <c r="F29" s="5"/>
      <c r="G29" s="5"/>
      <c r="H29" s="5"/>
      <c r="I29" s="5"/>
      <c r="J29" s="5"/>
      <c r="K29" s="96"/>
      <c r="L29" s="96"/>
    </row>
    <row r="30" spans="1:13" x14ac:dyDescent="0.25">
      <c r="A30" s="117" t="s">
        <v>8</v>
      </c>
      <c r="B30" s="118"/>
      <c r="C30" s="118"/>
      <c r="D30" s="119"/>
      <c r="E30" s="5"/>
      <c r="F30" s="5"/>
      <c r="G30" s="5"/>
      <c r="H30" s="5"/>
      <c r="I30" s="5"/>
      <c r="J30" s="5"/>
      <c r="K30" s="96"/>
      <c r="L30" s="96"/>
    </row>
    <row r="31" spans="1:13" ht="6" customHeight="1" x14ac:dyDescent="0.25">
      <c r="A31" s="112"/>
      <c r="B31" s="113"/>
      <c r="C31" s="113"/>
      <c r="D31" s="114"/>
      <c r="E31" s="5"/>
      <c r="F31" s="5"/>
      <c r="G31" s="5"/>
      <c r="H31" s="5"/>
      <c r="I31" s="5"/>
      <c r="J31" s="5"/>
      <c r="K31" s="96"/>
      <c r="L31" s="96"/>
    </row>
    <row r="32" spans="1:13" x14ac:dyDescent="0.25">
      <c r="A32" s="54" t="s">
        <v>10</v>
      </c>
      <c r="B32" s="45"/>
      <c r="C32" s="65"/>
      <c r="D32" s="4">
        <f>D28</f>
        <v>0.28100000000000003</v>
      </c>
      <c r="E32" s="5"/>
      <c r="F32" s="5"/>
      <c r="G32" s="5"/>
      <c r="H32" s="5"/>
      <c r="I32" s="5"/>
      <c r="J32" s="5"/>
      <c r="K32" s="96"/>
      <c r="L32" s="96"/>
    </row>
    <row r="33" spans="1:12" x14ac:dyDescent="0.25">
      <c r="A33" s="54" t="s">
        <v>13</v>
      </c>
      <c r="B33" s="45"/>
      <c r="C33" s="65"/>
      <c r="D33" s="61">
        <v>6</v>
      </c>
      <c r="E33" s="5"/>
      <c r="F33" s="5" t="s">
        <v>25</v>
      </c>
      <c r="G33" s="5"/>
      <c r="H33" s="5"/>
      <c r="I33" s="5"/>
      <c r="J33" s="5"/>
      <c r="K33" s="96"/>
      <c r="L33" s="96"/>
    </row>
    <row r="34" spans="1:12" x14ac:dyDescent="0.25">
      <c r="A34" s="54" t="s">
        <v>14</v>
      </c>
      <c r="B34" s="45"/>
      <c r="C34" s="65"/>
      <c r="D34" s="4">
        <f>D33+D32</f>
        <v>6.2809999999999997</v>
      </c>
      <c r="E34" s="5"/>
      <c r="F34" s="5"/>
      <c r="G34" s="5"/>
      <c r="H34" s="5"/>
      <c r="I34" s="5"/>
      <c r="J34" s="5"/>
      <c r="K34" s="96"/>
      <c r="L34" s="96"/>
    </row>
    <row r="35" spans="1:12" x14ac:dyDescent="0.25">
      <c r="A35" s="54" t="s">
        <v>15</v>
      </c>
      <c r="B35" s="45"/>
      <c r="C35" s="65"/>
      <c r="D35" s="61">
        <v>11</v>
      </c>
      <c r="E35" s="5"/>
      <c r="F35" s="5" t="s">
        <v>25</v>
      </c>
      <c r="G35" s="5"/>
      <c r="H35" s="5"/>
      <c r="I35" s="5"/>
      <c r="J35" s="5"/>
      <c r="K35" s="96"/>
      <c r="L35" s="96"/>
    </row>
    <row r="36" spans="1:12" x14ac:dyDescent="0.25">
      <c r="A36" s="2" t="s">
        <v>16</v>
      </c>
      <c r="B36" s="1"/>
      <c r="C36" s="66"/>
      <c r="D36" s="67">
        <f>D35-D34</f>
        <v>4.7190000000000003</v>
      </c>
      <c r="E36" s="5"/>
      <c r="F36" s="5"/>
      <c r="G36" s="5"/>
      <c r="H36" s="5"/>
      <c r="I36" s="5"/>
      <c r="J36" s="5"/>
      <c r="K36" s="96"/>
      <c r="L36" s="96"/>
    </row>
    <row r="37" spans="1:12" x14ac:dyDescent="0.25">
      <c r="A37" s="57" t="s">
        <v>17</v>
      </c>
      <c r="B37" s="42"/>
      <c r="C37" s="68"/>
      <c r="D37" s="69">
        <f>D36/D35</f>
        <v>0.42900000000000005</v>
      </c>
      <c r="E37" s="5"/>
      <c r="F37" s="5"/>
      <c r="G37" s="5"/>
      <c r="H37" s="5"/>
      <c r="I37" s="5"/>
      <c r="J37" s="5"/>
      <c r="K37" s="96"/>
      <c r="L37" s="96"/>
    </row>
    <row r="38" spans="1:12" s="98" customFormat="1" x14ac:dyDescent="0.25">
      <c r="A38" s="116"/>
      <c r="B38" s="116"/>
      <c r="C38" s="116"/>
      <c r="D38" s="116"/>
      <c r="E38" s="5"/>
      <c r="F38" s="5"/>
      <c r="G38" s="5"/>
      <c r="H38" s="5"/>
      <c r="I38" s="5"/>
      <c r="J38" s="5"/>
      <c r="K38" s="96"/>
      <c r="L38" s="96"/>
    </row>
    <row r="39" spans="1:12" s="98" customFormat="1" x14ac:dyDescent="0.25">
      <c r="A39" s="117" t="s">
        <v>24</v>
      </c>
      <c r="B39" s="118"/>
      <c r="C39" s="118"/>
      <c r="D39" s="119"/>
      <c r="E39" s="5"/>
      <c r="F39" s="5"/>
      <c r="G39" s="5"/>
      <c r="H39" s="5"/>
      <c r="I39" s="5"/>
      <c r="J39" s="5"/>
      <c r="K39" s="96"/>
      <c r="L39" s="96"/>
    </row>
    <row r="40" spans="1:12" s="98" customFormat="1" ht="6" customHeight="1" x14ac:dyDescent="0.25">
      <c r="A40" s="112"/>
      <c r="B40" s="113"/>
      <c r="C40" s="113"/>
      <c r="D40" s="114"/>
      <c r="E40" s="5"/>
      <c r="F40" s="5"/>
      <c r="G40" s="5"/>
      <c r="H40" s="5"/>
      <c r="I40" s="5"/>
      <c r="J40" s="5"/>
      <c r="K40" s="96"/>
      <c r="L40" s="96"/>
    </row>
    <row r="41" spans="1:12" x14ac:dyDescent="0.25">
      <c r="A41" s="54" t="s">
        <v>12</v>
      </c>
      <c r="B41" s="45"/>
      <c r="C41" s="65"/>
      <c r="D41" s="4">
        <f>C28-D28</f>
        <v>0.34615277777777775</v>
      </c>
      <c r="E41" s="5"/>
      <c r="F41" s="5"/>
      <c r="G41" s="5"/>
      <c r="H41" s="5"/>
      <c r="I41" s="5"/>
      <c r="J41" s="5"/>
      <c r="K41" s="96"/>
      <c r="L41" s="96"/>
    </row>
    <row r="42" spans="1:12" x14ac:dyDescent="0.25">
      <c r="A42" s="54" t="s">
        <v>20</v>
      </c>
      <c r="B42" s="45"/>
      <c r="C42" s="65"/>
      <c r="D42" s="70">
        <v>50</v>
      </c>
      <c r="E42" s="5"/>
      <c r="F42" s="5" t="s">
        <v>25</v>
      </c>
      <c r="G42" s="5"/>
      <c r="H42" s="5"/>
      <c r="I42" s="5"/>
      <c r="J42" s="5"/>
      <c r="K42" s="96"/>
      <c r="L42" s="96"/>
    </row>
    <row r="43" spans="1:12" x14ac:dyDescent="0.25">
      <c r="A43" s="54" t="s">
        <v>19</v>
      </c>
      <c r="B43" s="45"/>
      <c r="C43" s="65"/>
      <c r="D43" s="70">
        <v>362</v>
      </c>
      <c r="E43" s="5"/>
      <c r="F43" s="5" t="s">
        <v>25</v>
      </c>
      <c r="G43" s="5"/>
      <c r="H43" s="5"/>
      <c r="I43" s="5"/>
      <c r="J43" s="5"/>
      <c r="K43" s="96"/>
      <c r="L43" s="96"/>
    </row>
    <row r="44" spans="1:12" x14ac:dyDescent="0.25">
      <c r="A44" s="57" t="s">
        <v>11</v>
      </c>
      <c r="B44" s="42"/>
      <c r="C44" s="71"/>
      <c r="D44" s="64">
        <f>D41*D42*D43</f>
        <v>6265.3652777777779</v>
      </c>
      <c r="E44" s="5"/>
      <c r="F44" s="5"/>
      <c r="G44" s="5"/>
      <c r="H44" s="5"/>
      <c r="I44" s="5"/>
      <c r="J44" s="5"/>
      <c r="K44" s="96"/>
      <c r="L44" s="96"/>
    </row>
    <row r="45" spans="1:12" x14ac:dyDescent="0.25">
      <c r="A45" s="92"/>
      <c r="B45" s="92"/>
      <c r="C45" s="93"/>
      <c r="D45" s="93"/>
      <c r="E45" s="5"/>
      <c r="F45" s="5"/>
      <c r="G45" s="5"/>
      <c r="H45" s="5"/>
      <c r="I45" s="5"/>
      <c r="J45" s="5"/>
      <c r="K45" s="96"/>
      <c r="L45" s="96"/>
    </row>
    <row r="46" spans="1:12" x14ac:dyDescent="0.25">
      <c r="A46" s="94" t="s">
        <v>21</v>
      </c>
      <c r="B46" s="92" t="s">
        <v>98</v>
      </c>
      <c r="C46" s="93"/>
      <c r="D46" s="93"/>
      <c r="E46" s="5"/>
      <c r="F46" s="5" t="s">
        <v>28</v>
      </c>
      <c r="G46" s="5"/>
      <c r="H46" s="5"/>
      <c r="I46" s="5"/>
      <c r="J46" s="5"/>
      <c r="K46" s="96"/>
      <c r="L46" s="96"/>
    </row>
    <row r="47" spans="1:12" x14ac:dyDescent="0.25">
      <c r="A47" s="94" t="s">
        <v>22</v>
      </c>
      <c r="B47" s="92"/>
      <c r="C47" s="93"/>
      <c r="D47" s="93"/>
      <c r="E47" s="5"/>
      <c r="F47" s="5"/>
      <c r="G47" s="5"/>
      <c r="H47" s="5"/>
      <c r="I47" s="5"/>
      <c r="J47" s="5"/>
      <c r="K47" s="96"/>
      <c r="L47" s="96"/>
    </row>
    <row r="48" spans="1:12" x14ac:dyDescent="0.25">
      <c r="A48" s="94"/>
      <c r="B48" s="92"/>
      <c r="C48" s="93"/>
      <c r="D48" s="93"/>
      <c r="E48" s="5"/>
      <c r="F48" s="5" t="s">
        <v>29</v>
      </c>
      <c r="G48" s="5"/>
      <c r="H48" s="5"/>
      <c r="I48" s="5"/>
      <c r="J48" s="5"/>
      <c r="K48" s="96"/>
      <c r="L48" s="96"/>
    </row>
    <row r="49" spans="1:12" x14ac:dyDescent="0.25">
      <c r="A49" s="94" t="s">
        <v>23</v>
      </c>
      <c r="B49" s="95">
        <f ca="1">TODAY()</f>
        <v>42258</v>
      </c>
      <c r="C49" s="93"/>
      <c r="D49" s="93"/>
      <c r="E49" s="5"/>
      <c r="F49" s="5" t="s">
        <v>30</v>
      </c>
      <c r="G49" s="5"/>
      <c r="H49" s="5"/>
      <c r="I49" s="5"/>
      <c r="J49" s="5"/>
      <c r="K49" s="96"/>
      <c r="L49" s="96"/>
    </row>
    <row r="50" spans="1:12" x14ac:dyDescent="0.25">
      <c r="A50" s="5"/>
      <c r="B50" s="5"/>
      <c r="C50" s="38"/>
      <c r="D50" s="38"/>
      <c r="E50" s="5"/>
      <c r="F50" s="5"/>
      <c r="G50" s="5"/>
      <c r="H50" s="5"/>
      <c r="I50" s="5"/>
      <c r="J50" s="5"/>
      <c r="K50" s="96"/>
      <c r="L50" s="96"/>
    </row>
    <row r="51" spans="1:12" x14ac:dyDescent="0.25">
      <c r="A51" s="5"/>
      <c r="B51" s="5"/>
      <c r="C51" s="38"/>
      <c r="D51" s="38"/>
      <c r="E51" s="5"/>
      <c r="F51" s="5"/>
      <c r="G51" s="5"/>
      <c r="H51" s="5"/>
      <c r="I51" s="5"/>
      <c r="J51" s="5"/>
      <c r="K51" s="96"/>
      <c r="L51" s="96"/>
    </row>
    <row r="52" spans="1:12" x14ac:dyDescent="0.25">
      <c r="A52" s="5"/>
      <c r="B52" s="5"/>
      <c r="C52" s="38"/>
      <c r="D52" s="38"/>
      <c r="E52" s="5"/>
      <c r="F52" s="5"/>
      <c r="G52" s="5"/>
      <c r="H52" s="5"/>
      <c r="I52" s="5"/>
      <c r="J52" s="5"/>
      <c r="K52" s="96"/>
      <c r="L52" s="96"/>
    </row>
    <row r="53" spans="1:12" x14ac:dyDescent="0.25">
      <c r="A53" s="5"/>
      <c r="B53" s="5"/>
      <c r="C53" s="38"/>
      <c r="D53" s="38"/>
      <c r="E53" s="5"/>
      <c r="F53" s="5"/>
      <c r="G53" s="5"/>
      <c r="H53" s="5"/>
      <c r="I53" s="5"/>
      <c r="J53" s="5"/>
      <c r="K53" s="96"/>
      <c r="L53" s="96"/>
    </row>
    <row r="54" spans="1:12" x14ac:dyDescent="0.25">
      <c r="A54" s="5"/>
      <c r="B54" s="5"/>
      <c r="C54" s="38"/>
      <c r="D54" s="38"/>
      <c r="E54" s="5"/>
      <c r="F54" s="5"/>
      <c r="G54" s="5"/>
      <c r="H54" s="5"/>
      <c r="I54" s="5"/>
      <c r="J54" s="5"/>
      <c r="K54" s="96"/>
      <c r="L54" s="96"/>
    </row>
  </sheetData>
  <sheetProtection sheet="1" objects="1" scenarios="1" selectLockedCells="1"/>
  <mergeCells count="7">
    <mergeCell ref="A40:D40"/>
    <mergeCell ref="A1:D1"/>
    <mergeCell ref="A29:D29"/>
    <mergeCell ref="A30:D30"/>
    <mergeCell ref="A31:D31"/>
    <mergeCell ref="A38:D38"/>
    <mergeCell ref="A39:D39"/>
  </mergeCells>
  <printOptions horizontalCentered="1"/>
  <pageMargins left="0.5" right="0.5" top="0.5" bottom="0.75" header="0.5" footer="0.5"/>
  <pageSetup orientation="portrait" verticalDpi="300" r:id="rId1"/>
  <headerFooter alignWithMargins="0">
    <oddFooter>&amp;C&amp;"Verdana,Regular"&amp;A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4"/>
  <sheetViews>
    <sheetView topLeftCell="A32" workbookViewId="0">
      <selection activeCell="B46" sqref="B46"/>
    </sheetView>
  </sheetViews>
  <sheetFormatPr defaultColWidth="9.109375" defaultRowHeight="13.2" x14ac:dyDescent="0.25"/>
  <cols>
    <col min="1" max="1" width="15.6640625" style="34" customWidth="1"/>
    <col min="2" max="2" width="30.44140625" style="34" customWidth="1"/>
    <col min="3" max="3" width="19.6640625" style="40" customWidth="1"/>
    <col min="4" max="4" width="27.5546875" style="40" customWidth="1"/>
    <col min="5" max="5" width="1.6640625" style="34" customWidth="1"/>
    <col min="6" max="10" width="9.109375" style="34"/>
    <col min="11" max="16384" width="9.109375" style="97"/>
  </cols>
  <sheetData>
    <row r="1" spans="1:12" ht="27" customHeight="1" x14ac:dyDescent="0.25">
      <c r="A1" s="115"/>
      <c r="B1" s="115"/>
      <c r="C1" s="115"/>
      <c r="D1" s="115"/>
      <c r="E1" s="5"/>
      <c r="F1" s="5"/>
      <c r="G1" s="5"/>
      <c r="H1" s="5"/>
      <c r="I1" s="5"/>
      <c r="J1" s="5"/>
      <c r="K1" s="96"/>
      <c r="L1" s="96"/>
    </row>
    <row r="2" spans="1:12" x14ac:dyDescent="0.25">
      <c r="A2" s="41"/>
      <c r="B2" s="41"/>
      <c r="C2" s="72"/>
      <c r="D2" s="72"/>
      <c r="E2" s="5"/>
      <c r="F2" s="5"/>
      <c r="G2" s="5"/>
      <c r="H2" s="5"/>
      <c r="I2" s="5"/>
      <c r="J2" s="5"/>
      <c r="K2" s="96"/>
      <c r="L2" s="96"/>
    </row>
    <row r="3" spans="1:12" x14ac:dyDescent="0.25">
      <c r="A3" s="41"/>
      <c r="B3" s="41"/>
      <c r="C3" s="72"/>
      <c r="D3" s="72"/>
      <c r="E3" s="5"/>
      <c r="F3" s="5"/>
      <c r="G3" s="5"/>
      <c r="H3" s="5"/>
      <c r="I3" s="5"/>
      <c r="J3" s="5"/>
      <c r="K3" s="96"/>
      <c r="L3" s="96"/>
    </row>
    <row r="4" spans="1:12" x14ac:dyDescent="0.25">
      <c r="A4" s="41"/>
      <c r="B4" s="41"/>
      <c r="C4" s="72"/>
      <c r="D4" s="72"/>
      <c r="E4" s="5"/>
      <c r="F4" s="5" t="s">
        <v>59</v>
      </c>
      <c r="G4" s="5"/>
      <c r="H4" s="5"/>
      <c r="I4" s="5"/>
      <c r="J4" s="5"/>
      <c r="K4" s="96">
        <v>1</v>
      </c>
      <c r="L4" s="96"/>
    </row>
    <row r="5" spans="1:12" x14ac:dyDescent="0.25">
      <c r="A5" s="41"/>
      <c r="B5" s="41"/>
      <c r="C5" s="72"/>
      <c r="D5" s="72"/>
      <c r="E5" s="5"/>
      <c r="F5" s="5"/>
      <c r="G5" s="5"/>
      <c r="H5" s="5"/>
      <c r="I5" s="5"/>
      <c r="J5" s="5"/>
      <c r="K5" s="96"/>
      <c r="L5" s="96"/>
    </row>
    <row r="6" spans="1:12" ht="13.8" thickBot="1" x14ac:dyDescent="0.3">
      <c r="A6" s="41"/>
      <c r="B6" s="41"/>
      <c r="C6" s="72"/>
      <c r="D6" s="72"/>
      <c r="E6" s="5"/>
      <c r="F6" s="5"/>
      <c r="G6" s="5"/>
      <c r="H6" s="5"/>
      <c r="I6" s="5"/>
      <c r="J6" s="5"/>
      <c r="K6" s="96"/>
      <c r="L6" s="96"/>
    </row>
    <row r="7" spans="1:12" ht="14.4" thickTop="1" x14ac:dyDescent="0.25">
      <c r="A7" s="65"/>
      <c r="B7" s="73"/>
      <c r="C7" s="74"/>
      <c r="D7" s="75" t="s">
        <v>73</v>
      </c>
      <c r="E7" s="5"/>
      <c r="F7" s="32" t="s">
        <v>18</v>
      </c>
      <c r="G7" s="5"/>
      <c r="H7" s="5"/>
      <c r="I7" s="5"/>
      <c r="J7" s="5"/>
      <c r="K7" s="96"/>
      <c r="L7" s="96"/>
    </row>
    <row r="8" spans="1:12" ht="13.8" x14ac:dyDescent="0.25">
      <c r="A8" s="45"/>
      <c r="B8" s="76"/>
      <c r="C8" s="77" t="s">
        <v>46</v>
      </c>
      <c r="D8" s="78" t="s">
        <v>74</v>
      </c>
      <c r="E8" s="5"/>
      <c r="F8" s="5"/>
      <c r="G8" s="5"/>
      <c r="H8" s="5"/>
      <c r="I8" s="5"/>
      <c r="J8" s="5"/>
      <c r="K8" s="96"/>
      <c r="L8" s="96"/>
    </row>
    <row r="9" spans="1:12" ht="14.4" thickBot="1" x14ac:dyDescent="0.3">
      <c r="A9" s="79"/>
      <c r="B9" s="80"/>
      <c r="C9" s="81" t="s">
        <v>75</v>
      </c>
      <c r="D9" s="99" t="s">
        <v>39</v>
      </c>
      <c r="E9" s="5"/>
      <c r="F9" s="5" t="s">
        <v>27</v>
      </c>
      <c r="G9" s="5"/>
      <c r="H9" s="5"/>
      <c r="I9" s="5"/>
      <c r="J9" s="5"/>
      <c r="K9" s="96"/>
      <c r="L9" s="96"/>
    </row>
    <row r="10" spans="1:12" ht="6" customHeight="1" thickTop="1" x14ac:dyDescent="0.25">
      <c r="A10" s="82"/>
      <c r="B10" s="83"/>
      <c r="C10" s="84"/>
      <c r="D10" s="85"/>
      <c r="E10" s="5"/>
      <c r="F10" s="5"/>
      <c r="G10" s="5"/>
      <c r="H10" s="5"/>
      <c r="I10" s="5"/>
      <c r="J10" s="5"/>
      <c r="K10" s="96"/>
      <c r="L10" s="96"/>
    </row>
    <row r="11" spans="1:12" x14ac:dyDescent="0.25">
      <c r="A11" s="54" t="s">
        <v>0</v>
      </c>
      <c r="B11" s="45"/>
      <c r="C11" s="55">
        <v>50</v>
      </c>
      <c r="D11" s="55">
        <v>20</v>
      </c>
      <c r="E11" s="5"/>
      <c r="F11" s="5" t="s">
        <v>52</v>
      </c>
      <c r="G11" s="5"/>
      <c r="H11" s="5"/>
      <c r="I11" s="5"/>
      <c r="J11" s="5"/>
      <c r="K11" s="96"/>
      <c r="L11" s="96"/>
    </row>
    <row r="12" spans="1:12" x14ac:dyDescent="0.25">
      <c r="A12" s="54" t="s">
        <v>1</v>
      </c>
      <c r="B12" s="41"/>
      <c r="C12" s="56">
        <f>SUM(C11-C13)</f>
        <v>20</v>
      </c>
      <c r="D12" s="56">
        <v>0</v>
      </c>
      <c r="E12" s="5"/>
      <c r="F12" s="5" t="s">
        <v>26</v>
      </c>
      <c r="G12" s="5"/>
      <c r="H12" s="5"/>
      <c r="I12" s="5"/>
      <c r="J12" s="5"/>
      <c r="K12" s="96"/>
      <c r="L12" s="96"/>
    </row>
    <row r="13" spans="1:12" x14ac:dyDescent="0.25">
      <c r="A13" s="57" t="s">
        <v>2</v>
      </c>
      <c r="B13" s="42"/>
      <c r="C13" s="58">
        <f>C11*C14</f>
        <v>30</v>
      </c>
      <c r="D13" s="58">
        <f>D11-D12</f>
        <v>20</v>
      </c>
      <c r="E13" s="5">
        <v>212</v>
      </c>
      <c r="F13" s="5"/>
      <c r="G13" s="5"/>
      <c r="H13" s="5"/>
      <c r="I13" s="5"/>
      <c r="J13" s="5"/>
      <c r="K13" s="96"/>
      <c r="L13" s="96"/>
    </row>
    <row r="14" spans="1:12" x14ac:dyDescent="0.25">
      <c r="A14" s="59" t="s">
        <v>3</v>
      </c>
      <c r="B14" s="46"/>
      <c r="C14" s="60">
        <v>0.6</v>
      </c>
      <c r="D14" s="60">
        <f>D13/D11</f>
        <v>1</v>
      </c>
      <c r="E14" s="5">
        <v>212</v>
      </c>
      <c r="F14" s="5"/>
      <c r="G14" s="5"/>
      <c r="H14" s="5"/>
      <c r="I14" s="5"/>
      <c r="J14" s="5"/>
      <c r="K14" s="96"/>
      <c r="L14" s="96"/>
    </row>
    <row r="15" spans="1:12" ht="6" customHeight="1" x14ac:dyDescent="0.25">
      <c r="A15" s="2"/>
      <c r="B15" s="1"/>
      <c r="C15" s="3"/>
      <c r="D15" s="3"/>
      <c r="E15" s="5">
        <v>213</v>
      </c>
      <c r="F15" s="5"/>
      <c r="G15" s="5"/>
      <c r="H15" s="5"/>
      <c r="I15" s="5"/>
      <c r="J15" s="5"/>
      <c r="K15" s="96"/>
      <c r="L15" s="96"/>
    </row>
    <row r="16" spans="1:12" x14ac:dyDescent="0.25">
      <c r="A16" s="54" t="s">
        <v>4</v>
      </c>
      <c r="B16" s="45"/>
      <c r="C16" s="61">
        <v>13.51</v>
      </c>
      <c r="D16" s="61">
        <v>11.24</v>
      </c>
      <c r="E16" s="5"/>
      <c r="F16" s="5" t="s">
        <v>25</v>
      </c>
      <c r="G16" s="5"/>
      <c r="H16" s="5"/>
      <c r="I16" s="5"/>
      <c r="J16" s="5"/>
      <c r="K16" s="96"/>
      <c r="L16" s="96"/>
    </row>
    <row r="17" spans="1:13" x14ac:dyDescent="0.25">
      <c r="A17" s="54" t="s">
        <v>5</v>
      </c>
      <c r="B17" s="41"/>
      <c r="C17" s="4">
        <f>SUM(C21*C22)</f>
        <v>5.625</v>
      </c>
      <c r="D17" s="4">
        <v>0</v>
      </c>
      <c r="E17" s="5"/>
      <c r="F17" s="5"/>
      <c r="G17" s="5"/>
      <c r="H17" s="5"/>
      <c r="I17" s="5"/>
      <c r="J17" s="5"/>
      <c r="K17" s="96"/>
      <c r="L17" s="96"/>
    </row>
    <row r="18" spans="1:13" x14ac:dyDescent="0.25">
      <c r="A18" s="47" t="s">
        <v>54</v>
      </c>
      <c r="B18" s="41"/>
      <c r="C18" s="62">
        <v>6.75</v>
      </c>
      <c r="D18" s="4">
        <v>0</v>
      </c>
      <c r="E18" s="5"/>
      <c r="F18" s="5" t="s">
        <v>25</v>
      </c>
      <c r="G18" s="5"/>
      <c r="H18" s="5"/>
      <c r="I18" s="5"/>
      <c r="J18" s="5"/>
      <c r="K18" s="96"/>
      <c r="L18" s="96"/>
    </row>
    <row r="19" spans="1:13" x14ac:dyDescent="0.25">
      <c r="A19" s="47" t="s">
        <v>55</v>
      </c>
      <c r="B19" s="43"/>
      <c r="C19" s="63">
        <f>SUM(C18*0.25)</f>
        <v>1.6875</v>
      </c>
      <c r="D19" s="63">
        <v>0</v>
      </c>
      <c r="E19" s="5"/>
      <c r="F19" s="5"/>
      <c r="G19" s="5"/>
      <c r="H19" s="5"/>
      <c r="I19" s="5"/>
      <c r="J19" s="5"/>
      <c r="K19" s="96"/>
      <c r="L19" s="96"/>
    </row>
    <row r="20" spans="1:13" x14ac:dyDescent="0.25">
      <c r="A20" s="47" t="s">
        <v>56</v>
      </c>
      <c r="B20" s="44"/>
      <c r="C20" s="63">
        <f>SUM(C18:C19)</f>
        <v>8.4375</v>
      </c>
      <c r="D20" s="63">
        <v>0</v>
      </c>
      <c r="E20" s="5"/>
      <c r="G20" s="5"/>
      <c r="H20" s="5"/>
      <c r="I20" s="5"/>
      <c r="J20" s="5"/>
      <c r="K20" s="96"/>
      <c r="L20" s="96"/>
    </row>
    <row r="21" spans="1:13" x14ac:dyDescent="0.25">
      <c r="A21" s="47" t="s">
        <v>57</v>
      </c>
      <c r="B21" s="44"/>
      <c r="C21" s="63">
        <f>C20/60</f>
        <v>0.140625</v>
      </c>
      <c r="D21" s="63">
        <f>D20/60</f>
        <v>0</v>
      </c>
      <c r="E21" s="5"/>
      <c r="F21" s="39"/>
      <c r="G21" s="5"/>
      <c r="H21" s="5"/>
      <c r="I21" s="5"/>
      <c r="J21" s="5"/>
      <c r="K21" s="96"/>
      <c r="L21" s="96"/>
      <c r="M21" s="98"/>
    </row>
    <row r="22" spans="1:13" x14ac:dyDescent="0.25">
      <c r="A22" s="47" t="s">
        <v>58</v>
      </c>
      <c r="B22" s="43"/>
      <c r="C22" s="111">
        <v>40</v>
      </c>
      <c r="D22" s="86">
        <v>0</v>
      </c>
      <c r="E22" s="5"/>
      <c r="F22" s="5" t="s">
        <v>25</v>
      </c>
      <c r="G22" s="5"/>
      <c r="H22" s="5"/>
      <c r="I22" s="5"/>
      <c r="J22" s="5"/>
      <c r="K22" s="96"/>
      <c r="L22" s="96"/>
    </row>
    <row r="23" spans="1:13" x14ac:dyDescent="0.25">
      <c r="A23" s="54" t="s">
        <v>51</v>
      </c>
      <c r="B23" s="41"/>
      <c r="C23" s="4">
        <f>SUM(C13*0.07)</f>
        <v>2.1</v>
      </c>
      <c r="D23" s="4">
        <v>0</v>
      </c>
      <c r="E23" s="5"/>
      <c r="F23" s="5"/>
      <c r="G23" s="5"/>
      <c r="H23" s="5"/>
      <c r="I23" s="5"/>
      <c r="J23" s="5"/>
      <c r="K23" s="96"/>
      <c r="L23" s="96"/>
    </row>
    <row r="24" spans="1:13" x14ac:dyDescent="0.25">
      <c r="A24" s="57" t="s">
        <v>9</v>
      </c>
      <c r="B24" s="42"/>
      <c r="C24" s="64">
        <f>C23+C17+C16</f>
        <v>21.234999999999999</v>
      </c>
      <c r="D24" s="64">
        <f>D23+D17+D16</f>
        <v>11.24</v>
      </c>
      <c r="E24" s="5"/>
      <c r="F24" s="5"/>
      <c r="G24" s="5"/>
      <c r="H24" s="5"/>
      <c r="I24" s="5"/>
      <c r="J24" s="5"/>
      <c r="K24" s="96"/>
      <c r="L24" s="96"/>
    </row>
    <row r="25" spans="1:13" ht="6" customHeight="1" x14ac:dyDescent="0.25">
      <c r="A25" s="2"/>
      <c r="B25" s="1"/>
      <c r="C25" s="4"/>
      <c r="D25" s="4"/>
      <c r="E25" s="5"/>
      <c r="F25" s="5"/>
      <c r="G25" s="5"/>
      <c r="H25" s="5"/>
      <c r="I25" s="5"/>
      <c r="J25" s="5"/>
      <c r="K25" s="96"/>
      <c r="L25" s="96"/>
    </row>
    <row r="26" spans="1:13" x14ac:dyDescent="0.25">
      <c r="A26" s="54" t="s">
        <v>6</v>
      </c>
      <c r="B26" s="41"/>
      <c r="C26" s="55">
        <v>4</v>
      </c>
      <c r="D26" s="55">
        <v>4</v>
      </c>
      <c r="E26" s="5"/>
      <c r="F26" s="5" t="s">
        <v>25</v>
      </c>
      <c r="G26" s="5"/>
      <c r="H26" s="5"/>
      <c r="I26" s="5"/>
      <c r="J26" s="5"/>
      <c r="K26" s="96"/>
      <c r="L26" s="96"/>
    </row>
    <row r="27" spans="1:13" x14ac:dyDescent="0.25">
      <c r="A27" s="54" t="s">
        <v>7</v>
      </c>
      <c r="B27" s="41"/>
      <c r="C27" s="56">
        <f>(C13*16)/C26</f>
        <v>120</v>
      </c>
      <c r="D27" s="56">
        <f>(D13*16)/D26</f>
        <v>80</v>
      </c>
      <c r="E27" s="5"/>
      <c r="F27" s="5"/>
      <c r="G27" s="5"/>
      <c r="H27" s="5"/>
      <c r="I27" s="5"/>
      <c r="J27" s="5"/>
      <c r="K27" s="96"/>
      <c r="L27" s="96"/>
    </row>
    <row r="28" spans="1:13" x14ac:dyDescent="0.25">
      <c r="A28" s="57" t="s">
        <v>10</v>
      </c>
      <c r="B28" s="42"/>
      <c r="C28" s="64">
        <f>C24/C27</f>
        <v>0.17695833333333333</v>
      </c>
      <c r="D28" s="64">
        <f>D24/D27</f>
        <v>0.14050000000000001</v>
      </c>
      <c r="E28" s="5"/>
      <c r="F28" s="5"/>
      <c r="G28" s="5"/>
      <c r="H28" s="5"/>
      <c r="I28" s="5"/>
      <c r="J28" s="5"/>
      <c r="K28" s="96"/>
      <c r="L28" s="96"/>
    </row>
    <row r="29" spans="1:13" s="98" customFormat="1" x14ac:dyDescent="0.25">
      <c r="A29" s="116"/>
      <c r="B29" s="116"/>
      <c r="C29" s="116"/>
      <c r="D29" s="116"/>
      <c r="E29" s="5"/>
      <c r="F29" s="5"/>
      <c r="G29" s="5"/>
      <c r="H29" s="5"/>
      <c r="I29" s="5"/>
      <c r="J29" s="5"/>
      <c r="K29" s="96"/>
      <c r="L29" s="96"/>
    </row>
    <row r="30" spans="1:13" x14ac:dyDescent="0.25">
      <c r="A30" s="117" t="s">
        <v>8</v>
      </c>
      <c r="B30" s="118"/>
      <c r="C30" s="118"/>
      <c r="D30" s="119"/>
      <c r="E30" s="5"/>
      <c r="F30" s="5"/>
      <c r="G30" s="5"/>
      <c r="H30" s="5"/>
      <c r="I30" s="5"/>
      <c r="J30" s="5"/>
      <c r="K30" s="96"/>
      <c r="L30" s="96"/>
    </row>
    <row r="31" spans="1:13" ht="6" customHeight="1" x14ac:dyDescent="0.25">
      <c r="A31" s="112"/>
      <c r="B31" s="113"/>
      <c r="C31" s="113"/>
      <c r="D31" s="114"/>
      <c r="E31" s="5"/>
      <c r="F31" s="5"/>
      <c r="G31" s="5"/>
      <c r="H31" s="5"/>
      <c r="I31" s="5"/>
      <c r="J31" s="5"/>
      <c r="K31" s="96"/>
      <c r="L31" s="96"/>
    </row>
    <row r="32" spans="1:13" x14ac:dyDescent="0.25">
      <c r="A32" s="54" t="s">
        <v>10</v>
      </c>
      <c r="B32" s="45"/>
      <c r="C32" s="65"/>
      <c r="D32" s="4">
        <f>D28</f>
        <v>0.14050000000000001</v>
      </c>
      <c r="E32" s="5"/>
      <c r="F32" s="5"/>
      <c r="G32" s="5"/>
      <c r="H32" s="5"/>
      <c r="I32" s="5"/>
      <c r="J32" s="5"/>
      <c r="K32" s="96"/>
      <c r="L32" s="96"/>
    </row>
    <row r="33" spans="1:12" x14ac:dyDescent="0.25">
      <c r="A33" s="54" t="s">
        <v>13</v>
      </c>
      <c r="B33" s="45"/>
      <c r="C33" s="65"/>
      <c r="D33" s="61">
        <v>6</v>
      </c>
      <c r="E33" s="5"/>
      <c r="F33" s="5" t="s">
        <v>25</v>
      </c>
      <c r="G33" s="5"/>
      <c r="H33" s="5"/>
      <c r="I33" s="5"/>
      <c r="J33" s="5"/>
      <c r="K33" s="96"/>
      <c r="L33" s="96"/>
    </row>
    <row r="34" spans="1:12" x14ac:dyDescent="0.25">
      <c r="A34" s="54" t="s">
        <v>14</v>
      </c>
      <c r="B34" s="45"/>
      <c r="C34" s="65"/>
      <c r="D34" s="4">
        <f>D33+D32</f>
        <v>6.1405000000000003</v>
      </c>
      <c r="E34" s="5"/>
      <c r="F34" s="5"/>
      <c r="G34" s="5"/>
      <c r="H34" s="5"/>
      <c r="I34" s="5"/>
      <c r="J34" s="5"/>
      <c r="K34" s="96"/>
      <c r="L34" s="96"/>
    </row>
    <row r="35" spans="1:12" x14ac:dyDescent="0.25">
      <c r="A35" s="54" t="s">
        <v>15</v>
      </c>
      <c r="B35" s="45"/>
      <c r="C35" s="65"/>
      <c r="D35" s="61">
        <v>11</v>
      </c>
      <c r="E35" s="5"/>
      <c r="F35" s="5" t="s">
        <v>25</v>
      </c>
      <c r="G35" s="5"/>
      <c r="H35" s="5"/>
      <c r="I35" s="5"/>
      <c r="J35" s="5"/>
      <c r="K35" s="96"/>
      <c r="L35" s="96"/>
    </row>
    <row r="36" spans="1:12" x14ac:dyDescent="0.25">
      <c r="A36" s="2" t="s">
        <v>16</v>
      </c>
      <c r="B36" s="1"/>
      <c r="C36" s="66"/>
      <c r="D36" s="67">
        <f>D35-D34</f>
        <v>4.8594999999999997</v>
      </c>
      <c r="E36" s="5"/>
      <c r="F36" s="5"/>
      <c r="G36" s="5"/>
      <c r="H36" s="5"/>
      <c r="I36" s="5"/>
      <c r="J36" s="5"/>
      <c r="K36" s="96"/>
      <c r="L36" s="96"/>
    </row>
    <row r="37" spans="1:12" x14ac:dyDescent="0.25">
      <c r="A37" s="57" t="s">
        <v>17</v>
      </c>
      <c r="B37" s="42"/>
      <c r="C37" s="68"/>
      <c r="D37" s="69">
        <f>D36/D35</f>
        <v>0.44177272727272726</v>
      </c>
      <c r="E37" s="5"/>
      <c r="F37" s="5"/>
      <c r="G37" s="5"/>
      <c r="H37" s="5"/>
      <c r="I37" s="5"/>
      <c r="J37" s="5"/>
      <c r="K37" s="96"/>
      <c r="L37" s="96"/>
    </row>
    <row r="38" spans="1:12" s="98" customFormat="1" x14ac:dyDescent="0.25">
      <c r="A38" s="116"/>
      <c r="B38" s="116"/>
      <c r="C38" s="116"/>
      <c r="D38" s="116"/>
      <c r="E38" s="5"/>
      <c r="F38" s="5"/>
      <c r="G38" s="5"/>
      <c r="H38" s="5"/>
      <c r="I38" s="5"/>
      <c r="J38" s="5"/>
      <c r="K38" s="96"/>
      <c r="L38" s="96"/>
    </row>
    <row r="39" spans="1:12" s="98" customFormat="1" x14ac:dyDescent="0.25">
      <c r="A39" s="117" t="s">
        <v>24</v>
      </c>
      <c r="B39" s="118"/>
      <c r="C39" s="118"/>
      <c r="D39" s="119"/>
      <c r="E39" s="5"/>
      <c r="F39" s="5"/>
      <c r="G39" s="5"/>
      <c r="H39" s="5"/>
      <c r="I39" s="5"/>
      <c r="J39" s="5"/>
      <c r="K39" s="96"/>
      <c r="L39" s="96"/>
    </row>
    <row r="40" spans="1:12" s="98" customFormat="1" ht="6" customHeight="1" x14ac:dyDescent="0.25">
      <c r="A40" s="112"/>
      <c r="B40" s="113"/>
      <c r="C40" s="113"/>
      <c r="D40" s="114"/>
      <c r="E40" s="5"/>
      <c r="F40" s="5"/>
      <c r="G40" s="5"/>
      <c r="H40" s="5"/>
      <c r="I40" s="5"/>
      <c r="J40" s="5"/>
      <c r="K40" s="96"/>
      <c r="L40" s="96"/>
    </row>
    <row r="41" spans="1:12" x14ac:dyDescent="0.25">
      <c r="A41" s="54" t="s">
        <v>12</v>
      </c>
      <c r="B41" s="45"/>
      <c r="C41" s="65"/>
      <c r="D41" s="4">
        <f>C28-D28</f>
        <v>3.6458333333333315E-2</v>
      </c>
      <c r="E41" s="5"/>
      <c r="F41" s="5"/>
      <c r="G41" s="5"/>
      <c r="H41" s="5"/>
      <c r="I41" s="5"/>
      <c r="J41" s="5"/>
      <c r="K41" s="96"/>
      <c r="L41" s="96"/>
    </row>
    <row r="42" spans="1:12" x14ac:dyDescent="0.25">
      <c r="A42" s="54" t="s">
        <v>20</v>
      </c>
      <c r="B42" s="45"/>
      <c r="C42" s="65"/>
      <c r="D42" s="70">
        <v>50</v>
      </c>
      <c r="E42" s="5"/>
      <c r="F42" s="5" t="s">
        <v>25</v>
      </c>
      <c r="G42" s="5"/>
      <c r="H42" s="5"/>
      <c r="I42" s="5"/>
      <c r="J42" s="5"/>
      <c r="K42" s="96"/>
      <c r="L42" s="96"/>
    </row>
    <row r="43" spans="1:12" x14ac:dyDescent="0.25">
      <c r="A43" s="54" t="s">
        <v>19</v>
      </c>
      <c r="B43" s="45"/>
      <c r="C43" s="65"/>
      <c r="D43" s="70">
        <v>362</v>
      </c>
      <c r="E43" s="5"/>
      <c r="F43" s="5" t="s">
        <v>25</v>
      </c>
      <c r="G43" s="5"/>
      <c r="H43" s="5"/>
      <c r="I43" s="5"/>
      <c r="J43" s="5"/>
      <c r="K43" s="96"/>
      <c r="L43" s="96"/>
    </row>
    <row r="44" spans="1:12" x14ac:dyDescent="0.25">
      <c r="A44" s="57" t="s">
        <v>11</v>
      </c>
      <c r="B44" s="42"/>
      <c r="C44" s="71"/>
      <c r="D44" s="64">
        <f>D41*D42*D43</f>
        <v>659.89583333333292</v>
      </c>
      <c r="E44" s="5"/>
      <c r="F44" s="5"/>
      <c r="G44" s="5"/>
      <c r="H44" s="5"/>
      <c r="I44" s="5"/>
      <c r="J44" s="5"/>
      <c r="K44" s="96"/>
      <c r="L44" s="96"/>
    </row>
    <row r="45" spans="1:12" x14ac:dyDescent="0.25">
      <c r="A45" s="92"/>
      <c r="B45" s="92"/>
      <c r="C45" s="93"/>
      <c r="D45" s="93"/>
      <c r="E45" s="5"/>
      <c r="F45" s="5"/>
      <c r="G45" s="5"/>
      <c r="H45" s="5"/>
      <c r="I45" s="5"/>
      <c r="J45" s="5"/>
      <c r="K45" s="96"/>
      <c r="L45" s="96"/>
    </row>
    <row r="46" spans="1:12" x14ac:dyDescent="0.25">
      <c r="A46" s="94" t="s">
        <v>21</v>
      </c>
      <c r="B46" s="92" t="s">
        <v>98</v>
      </c>
      <c r="C46" s="93"/>
      <c r="D46" s="93"/>
      <c r="E46" s="5"/>
      <c r="F46" s="5" t="s">
        <v>28</v>
      </c>
      <c r="G46" s="5"/>
      <c r="H46" s="5"/>
      <c r="I46" s="5"/>
      <c r="J46" s="5"/>
      <c r="K46" s="96"/>
      <c r="L46" s="96"/>
    </row>
    <row r="47" spans="1:12" x14ac:dyDescent="0.25">
      <c r="A47" s="94" t="s">
        <v>22</v>
      </c>
      <c r="B47" s="92"/>
      <c r="C47" s="93"/>
      <c r="D47" s="93"/>
      <c r="E47" s="5"/>
      <c r="F47" s="5"/>
      <c r="G47" s="5"/>
      <c r="H47" s="5"/>
      <c r="I47" s="5"/>
      <c r="J47" s="5"/>
      <c r="K47" s="96"/>
      <c r="L47" s="96"/>
    </row>
    <row r="48" spans="1:12" x14ac:dyDescent="0.25">
      <c r="A48" s="94"/>
      <c r="B48" s="92"/>
      <c r="C48" s="93"/>
      <c r="D48" s="93"/>
      <c r="E48" s="5"/>
      <c r="F48" s="5" t="s">
        <v>29</v>
      </c>
      <c r="G48" s="5"/>
      <c r="H48" s="5"/>
      <c r="I48" s="5"/>
      <c r="J48" s="5"/>
      <c r="K48" s="96"/>
      <c r="L48" s="96"/>
    </row>
    <row r="49" spans="1:12" x14ac:dyDescent="0.25">
      <c r="A49" s="94" t="s">
        <v>23</v>
      </c>
      <c r="B49" s="95">
        <f ca="1">TODAY()</f>
        <v>42258</v>
      </c>
      <c r="C49" s="93"/>
      <c r="D49" s="93"/>
      <c r="E49" s="5"/>
      <c r="F49" s="5" t="s">
        <v>30</v>
      </c>
      <c r="G49" s="5"/>
      <c r="H49" s="5"/>
      <c r="I49" s="5"/>
      <c r="J49" s="5"/>
      <c r="K49" s="96"/>
      <c r="L49" s="96"/>
    </row>
    <row r="50" spans="1:12" x14ac:dyDescent="0.25">
      <c r="A50" s="5"/>
      <c r="B50" s="5"/>
      <c r="C50" s="38"/>
      <c r="D50" s="38"/>
      <c r="E50" s="5"/>
      <c r="F50" s="5"/>
      <c r="G50" s="5"/>
      <c r="H50" s="5"/>
      <c r="I50" s="5"/>
      <c r="J50" s="5"/>
      <c r="K50" s="96"/>
      <c r="L50" s="96"/>
    </row>
    <row r="51" spans="1:12" x14ac:dyDescent="0.25">
      <c r="A51" s="5"/>
      <c r="B51" s="5"/>
      <c r="C51" s="38"/>
      <c r="D51" s="38"/>
      <c r="E51" s="5"/>
      <c r="F51" s="5"/>
      <c r="G51" s="5"/>
      <c r="H51" s="5"/>
      <c r="I51" s="5"/>
      <c r="J51" s="5"/>
      <c r="K51" s="96"/>
      <c r="L51" s="96"/>
    </row>
    <row r="52" spans="1:12" x14ac:dyDescent="0.25">
      <c r="A52" s="5"/>
      <c r="B52" s="5"/>
      <c r="C52" s="38"/>
      <c r="D52" s="38"/>
      <c r="E52" s="5"/>
      <c r="F52" s="5"/>
      <c r="G52" s="5"/>
      <c r="H52" s="5"/>
      <c r="I52" s="5"/>
      <c r="J52" s="5"/>
      <c r="K52" s="96"/>
      <c r="L52" s="96"/>
    </row>
    <row r="53" spans="1:12" x14ac:dyDescent="0.25">
      <c r="A53" s="5"/>
      <c r="B53" s="5"/>
      <c r="C53" s="38"/>
      <c r="D53" s="38"/>
      <c r="E53" s="5"/>
      <c r="F53" s="5"/>
      <c r="G53" s="5"/>
      <c r="H53" s="5"/>
      <c r="I53" s="5"/>
      <c r="J53" s="5"/>
      <c r="K53" s="96"/>
      <c r="L53" s="96"/>
    </row>
    <row r="54" spans="1:12" x14ac:dyDescent="0.25">
      <c r="A54" s="5"/>
      <c r="B54" s="5"/>
      <c r="C54" s="38"/>
      <c r="D54" s="38"/>
      <c r="E54" s="5"/>
      <c r="F54" s="5"/>
      <c r="G54" s="5"/>
      <c r="H54" s="5"/>
      <c r="I54" s="5"/>
      <c r="J54" s="5"/>
      <c r="K54" s="96"/>
      <c r="L54" s="96"/>
    </row>
  </sheetData>
  <sheetProtection sheet="1" objects="1" scenarios="1" selectLockedCells="1"/>
  <mergeCells count="7">
    <mergeCell ref="A38:D38"/>
    <mergeCell ref="A39:D39"/>
    <mergeCell ref="A40:D40"/>
    <mergeCell ref="A1:D1"/>
    <mergeCell ref="A29:D29"/>
    <mergeCell ref="A30:D30"/>
    <mergeCell ref="A31:D31"/>
  </mergeCells>
  <phoneticPr fontId="0" type="noConversion"/>
  <printOptions horizontalCentered="1"/>
  <pageMargins left="0.5" right="0.5" top="0.5" bottom="0.75" header="0.5" footer="0.5"/>
  <pageSetup orientation="portrait" verticalDpi="300" r:id="rId1"/>
  <headerFooter alignWithMargins="0">
    <oddFooter>&amp;C&amp;"Verdana,Regular"&amp;A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4"/>
  <sheetViews>
    <sheetView topLeftCell="A28" workbookViewId="0">
      <selection activeCell="B46" sqref="B46"/>
    </sheetView>
  </sheetViews>
  <sheetFormatPr defaultColWidth="9.109375" defaultRowHeight="13.2" x14ac:dyDescent="0.25"/>
  <cols>
    <col min="1" max="1" width="15.6640625" style="34" customWidth="1"/>
    <col min="2" max="2" width="30.44140625" style="34" customWidth="1"/>
    <col min="3" max="3" width="19.6640625" style="40" customWidth="1"/>
    <col min="4" max="4" width="27.5546875" style="40" customWidth="1"/>
    <col min="5" max="5" width="1.6640625" style="34" customWidth="1"/>
    <col min="6" max="10" width="9.109375" style="34"/>
    <col min="11" max="16384" width="9.109375" style="49"/>
  </cols>
  <sheetData>
    <row r="1" spans="1:12" ht="27" customHeight="1" x14ac:dyDescent="0.25">
      <c r="A1" s="115"/>
      <c r="B1" s="115"/>
      <c r="C1" s="115"/>
      <c r="D1" s="115"/>
      <c r="E1" s="5"/>
      <c r="F1" s="5"/>
      <c r="G1" s="5"/>
      <c r="H1" s="5"/>
      <c r="I1" s="5"/>
      <c r="J1" s="5"/>
      <c r="K1" s="48"/>
      <c r="L1" s="48"/>
    </row>
    <row r="2" spans="1:12" x14ac:dyDescent="0.25">
      <c r="A2" s="41"/>
      <c r="B2" s="41"/>
      <c r="C2" s="72"/>
      <c r="D2" s="72"/>
      <c r="E2" s="5"/>
      <c r="F2" s="5"/>
      <c r="G2" s="5"/>
      <c r="H2" s="5"/>
      <c r="I2" s="5"/>
      <c r="J2" s="5"/>
      <c r="K2" s="48"/>
      <c r="L2" s="48"/>
    </row>
    <row r="3" spans="1:12" x14ac:dyDescent="0.25">
      <c r="A3" s="41"/>
      <c r="B3" s="41"/>
      <c r="C3" s="72"/>
      <c r="D3" s="72"/>
      <c r="E3" s="5"/>
      <c r="F3" s="5"/>
      <c r="G3" s="5"/>
      <c r="H3" s="5"/>
      <c r="I3" s="5"/>
      <c r="J3" s="5"/>
      <c r="K3" s="48"/>
      <c r="L3" s="48"/>
    </row>
    <row r="4" spans="1:12" x14ac:dyDescent="0.25">
      <c r="A4" s="41"/>
      <c r="B4" s="41"/>
      <c r="C4" s="72"/>
      <c r="D4" s="72"/>
      <c r="E4" s="5"/>
      <c r="F4" s="5" t="s">
        <v>59</v>
      </c>
      <c r="G4" s="5"/>
      <c r="H4" s="5"/>
      <c r="I4" s="5"/>
      <c r="J4" s="5"/>
      <c r="K4" s="48">
        <v>1</v>
      </c>
      <c r="L4" s="48"/>
    </row>
    <row r="5" spans="1:12" x14ac:dyDescent="0.25">
      <c r="A5" s="41"/>
      <c r="B5" s="41"/>
      <c r="C5" s="72"/>
      <c r="D5" s="72"/>
      <c r="E5" s="5"/>
      <c r="F5" s="5"/>
      <c r="G5" s="5"/>
      <c r="H5" s="5"/>
      <c r="I5" s="5"/>
      <c r="J5" s="5"/>
      <c r="K5" s="48"/>
      <c r="L5" s="48"/>
    </row>
    <row r="6" spans="1:12" ht="13.8" thickBot="1" x14ac:dyDescent="0.3">
      <c r="A6" s="41"/>
      <c r="B6" s="41"/>
      <c r="C6" s="72"/>
      <c r="D6" s="72"/>
      <c r="E6" s="5"/>
      <c r="F6" s="5"/>
      <c r="G6" s="5"/>
      <c r="H6" s="5"/>
      <c r="I6" s="5"/>
      <c r="J6" s="5"/>
      <c r="K6" s="48"/>
      <c r="L6" s="48"/>
    </row>
    <row r="7" spans="1:12" ht="14.4" thickTop="1" x14ac:dyDescent="0.25">
      <c r="A7" s="65"/>
      <c r="B7" s="73"/>
      <c r="C7" s="74"/>
      <c r="D7" s="75" t="s">
        <v>50</v>
      </c>
      <c r="E7" s="5"/>
      <c r="F7" s="32" t="s">
        <v>18</v>
      </c>
      <c r="G7" s="5"/>
      <c r="H7" s="5"/>
      <c r="I7" s="5"/>
      <c r="J7" s="5"/>
      <c r="K7" s="48"/>
      <c r="L7" s="48"/>
    </row>
    <row r="8" spans="1:12" ht="13.8" x14ac:dyDescent="0.25">
      <c r="A8" s="45"/>
      <c r="B8" s="76"/>
      <c r="C8" s="77" t="s">
        <v>46</v>
      </c>
      <c r="D8" s="78" t="s">
        <v>34</v>
      </c>
      <c r="E8" s="5"/>
      <c r="F8" s="5"/>
      <c r="G8" s="5"/>
      <c r="H8" s="5"/>
      <c r="I8" s="5"/>
      <c r="J8" s="5"/>
      <c r="K8" s="48"/>
      <c r="L8" s="48"/>
    </row>
    <row r="9" spans="1:12" ht="14.4" thickBot="1" x14ac:dyDescent="0.3">
      <c r="A9" s="79"/>
      <c r="B9" s="80"/>
      <c r="C9" s="81" t="s">
        <v>64</v>
      </c>
      <c r="D9" s="99" t="s">
        <v>39</v>
      </c>
      <c r="E9" s="5"/>
      <c r="F9" s="5" t="s">
        <v>27</v>
      </c>
      <c r="G9" s="5"/>
      <c r="H9" s="5"/>
      <c r="I9" s="5"/>
      <c r="J9" s="5"/>
      <c r="K9" s="48"/>
      <c r="L9" s="48"/>
    </row>
    <row r="10" spans="1:12" ht="6" customHeight="1" thickTop="1" x14ac:dyDescent="0.25">
      <c r="A10" s="82"/>
      <c r="B10" s="83"/>
      <c r="C10" s="84"/>
      <c r="D10" s="85"/>
      <c r="E10" s="5"/>
      <c r="F10" s="5"/>
      <c r="G10" s="5"/>
      <c r="H10" s="5"/>
      <c r="I10" s="5"/>
      <c r="J10" s="5"/>
      <c r="K10" s="48"/>
      <c r="L10" s="48"/>
    </row>
    <row r="11" spans="1:12" x14ac:dyDescent="0.25">
      <c r="A11" s="54" t="s">
        <v>0</v>
      </c>
      <c r="B11" s="45"/>
      <c r="C11" s="55">
        <v>50</v>
      </c>
      <c r="D11" s="55">
        <v>20</v>
      </c>
      <c r="E11" s="5"/>
      <c r="F11" s="5" t="s">
        <v>52</v>
      </c>
      <c r="G11" s="5"/>
      <c r="H11" s="5"/>
      <c r="I11" s="5"/>
      <c r="J11" s="5"/>
      <c r="K11" s="48"/>
      <c r="L11" s="48"/>
    </row>
    <row r="12" spans="1:12" x14ac:dyDescent="0.25">
      <c r="A12" s="54" t="s">
        <v>1</v>
      </c>
      <c r="B12" s="41"/>
      <c r="C12" s="56">
        <f>SUM(C11-C13)</f>
        <v>20</v>
      </c>
      <c r="D12" s="56">
        <v>0</v>
      </c>
      <c r="E12" s="5"/>
      <c r="F12" s="5" t="s">
        <v>26</v>
      </c>
      <c r="G12" s="5"/>
      <c r="H12" s="5"/>
      <c r="I12" s="5"/>
      <c r="J12" s="5"/>
      <c r="K12" s="48"/>
      <c r="L12" s="48"/>
    </row>
    <row r="13" spans="1:12" x14ac:dyDescent="0.25">
      <c r="A13" s="57" t="s">
        <v>2</v>
      </c>
      <c r="B13" s="42"/>
      <c r="C13" s="58">
        <f>C11*C14</f>
        <v>30</v>
      </c>
      <c r="D13" s="58">
        <f>D11-D12</f>
        <v>20</v>
      </c>
      <c r="E13" s="5">
        <v>212</v>
      </c>
      <c r="F13" s="5"/>
      <c r="G13" s="5"/>
      <c r="H13" s="5"/>
      <c r="I13" s="5"/>
      <c r="J13" s="5"/>
      <c r="K13" s="48"/>
      <c r="L13" s="48"/>
    </row>
    <row r="14" spans="1:12" x14ac:dyDescent="0.25">
      <c r="A14" s="59" t="s">
        <v>3</v>
      </c>
      <c r="B14" s="46"/>
      <c r="C14" s="60">
        <v>0.6</v>
      </c>
      <c r="D14" s="60">
        <f>D13/D11</f>
        <v>1</v>
      </c>
      <c r="E14" s="5">
        <v>212</v>
      </c>
      <c r="F14" s="5"/>
      <c r="G14" s="5"/>
      <c r="H14" s="5"/>
      <c r="I14" s="5"/>
      <c r="J14" s="5"/>
      <c r="K14" s="48"/>
      <c r="L14" s="48"/>
    </row>
    <row r="15" spans="1:12" ht="6" customHeight="1" x14ac:dyDescent="0.25">
      <c r="A15" s="2"/>
      <c r="B15" s="1"/>
      <c r="C15" s="3"/>
      <c r="D15" s="3"/>
      <c r="E15" s="5">
        <v>213</v>
      </c>
      <c r="F15" s="5"/>
      <c r="G15" s="5"/>
      <c r="H15" s="5"/>
      <c r="I15" s="5"/>
      <c r="J15" s="5"/>
      <c r="K15" s="48"/>
      <c r="L15" s="48"/>
    </row>
    <row r="16" spans="1:12" x14ac:dyDescent="0.25">
      <c r="A16" s="54" t="s">
        <v>4</v>
      </c>
      <c r="B16" s="45"/>
      <c r="C16" s="61">
        <v>13.51</v>
      </c>
      <c r="D16" s="61">
        <v>11.24</v>
      </c>
      <c r="E16" s="5"/>
      <c r="F16" s="5" t="s">
        <v>25</v>
      </c>
      <c r="G16" s="5"/>
      <c r="H16" s="5"/>
      <c r="I16" s="5"/>
      <c r="J16" s="5"/>
      <c r="K16" s="48"/>
      <c r="L16" s="48"/>
    </row>
    <row r="17" spans="1:13" x14ac:dyDescent="0.25">
      <c r="A17" s="54" t="s">
        <v>5</v>
      </c>
      <c r="B17" s="41"/>
      <c r="C17" s="4">
        <f>SUM(C21*C22)</f>
        <v>9.140625</v>
      </c>
      <c r="D17" s="4">
        <v>0</v>
      </c>
      <c r="E17" s="5"/>
      <c r="F17" s="5"/>
      <c r="G17" s="5"/>
      <c r="H17" s="5"/>
      <c r="I17" s="5"/>
      <c r="J17" s="5"/>
      <c r="K17" s="48"/>
      <c r="L17" s="48"/>
    </row>
    <row r="18" spans="1:13" x14ac:dyDescent="0.25">
      <c r="A18" s="47" t="s">
        <v>54</v>
      </c>
      <c r="B18" s="41"/>
      <c r="C18" s="62">
        <v>6.75</v>
      </c>
      <c r="D18" s="4">
        <v>0</v>
      </c>
      <c r="E18" s="5"/>
      <c r="F18" s="5" t="s">
        <v>25</v>
      </c>
      <c r="G18" s="5"/>
      <c r="H18" s="5"/>
      <c r="I18" s="5"/>
      <c r="J18" s="5"/>
      <c r="K18" s="48"/>
      <c r="L18" s="48"/>
    </row>
    <row r="19" spans="1:13" x14ac:dyDescent="0.25">
      <c r="A19" s="47" t="s">
        <v>55</v>
      </c>
      <c r="B19" s="43"/>
      <c r="C19" s="63">
        <f>SUM(C18*0.25)</f>
        <v>1.6875</v>
      </c>
      <c r="D19" s="63">
        <v>0</v>
      </c>
      <c r="E19" s="5"/>
      <c r="F19" s="5"/>
      <c r="G19" s="5"/>
      <c r="H19" s="5"/>
      <c r="I19" s="5"/>
      <c r="J19" s="5"/>
      <c r="K19" s="48"/>
      <c r="L19" s="48"/>
    </row>
    <row r="20" spans="1:13" x14ac:dyDescent="0.25">
      <c r="A20" s="47" t="s">
        <v>56</v>
      </c>
      <c r="B20" s="44"/>
      <c r="C20" s="63">
        <f>SUM(C18:C19)</f>
        <v>8.4375</v>
      </c>
      <c r="D20" s="63">
        <v>0</v>
      </c>
      <c r="E20" s="5"/>
      <c r="G20" s="5"/>
      <c r="H20" s="5"/>
      <c r="I20" s="5"/>
      <c r="J20" s="5"/>
      <c r="K20" s="48"/>
      <c r="L20" s="48"/>
    </row>
    <row r="21" spans="1:13" x14ac:dyDescent="0.25">
      <c r="A21" s="47" t="s">
        <v>57</v>
      </c>
      <c r="B21" s="44"/>
      <c r="C21" s="63">
        <f>C20/60</f>
        <v>0.140625</v>
      </c>
      <c r="D21" s="63">
        <f>D20/60</f>
        <v>0</v>
      </c>
      <c r="E21" s="5"/>
      <c r="F21" s="39"/>
      <c r="G21" s="5"/>
      <c r="H21" s="5"/>
      <c r="I21" s="5"/>
      <c r="J21" s="5"/>
      <c r="K21" s="48"/>
      <c r="L21" s="48"/>
      <c r="M21" s="53"/>
    </row>
    <row r="22" spans="1:13" x14ac:dyDescent="0.25">
      <c r="A22" s="47" t="s">
        <v>58</v>
      </c>
      <c r="B22" s="43"/>
      <c r="C22" s="111">
        <v>65</v>
      </c>
      <c r="D22" s="86">
        <v>0</v>
      </c>
      <c r="E22" s="5"/>
      <c r="F22" s="5" t="s">
        <v>25</v>
      </c>
      <c r="G22" s="5"/>
      <c r="H22" s="5"/>
      <c r="I22" s="5"/>
      <c r="J22" s="5"/>
      <c r="K22" s="48"/>
      <c r="L22" s="48"/>
    </row>
    <row r="23" spans="1:13" x14ac:dyDescent="0.25">
      <c r="A23" s="54" t="s">
        <v>51</v>
      </c>
      <c r="B23" s="41"/>
      <c r="C23" s="4">
        <f>SUM(C13*0.07)</f>
        <v>2.1</v>
      </c>
      <c r="D23" s="4">
        <v>0</v>
      </c>
      <c r="E23" s="5"/>
      <c r="F23" s="5"/>
      <c r="G23" s="5"/>
      <c r="H23" s="5"/>
      <c r="I23" s="5"/>
      <c r="J23" s="5"/>
      <c r="K23" s="48"/>
      <c r="L23" s="48"/>
    </row>
    <row r="24" spans="1:13" x14ac:dyDescent="0.25">
      <c r="A24" s="57" t="s">
        <v>9</v>
      </c>
      <c r="B24" s="42"/>
      <c r="C24" s="64">
        <f>C23+C17+C16</f>
        <v>24.750624999999999</v>
      </c>
      <c r="D24" s="64">
        <f>D23+D17+D16</f>
        <v>11.24</v>
      </c>
      <c r="E24" s="5"/>
      <c r="F24" s="5"/>
      <c r="G24" s="5"/>
      <c r="H24" s="5"/>
      <c r="I24" s="5"/>
      <c r="J24" s="5"/>
      <c r="K24" s="48"/>
      <c r="L24" s="48"/>
    </row>
    <row r="25" spans="1:13" ht="6" customHeight="1" x14ac:dyDescent="0.25">
      <c r="A25" s="2"/>
      <c r="B25" s="1"/>
      <c r="C25" s="4"/>
      <c r="D25" s="4"/>
      <c r="E25" s="5"/>
      <c r="F25" s="5"/>
      <c r="G25" s="5"/>
      <c r="H25" s="5"/>
      <c r="I25" s="5"/>
      <c r="J25" s="5"/>
      <c r="K25" s="48"/>
      <c r="L25" s="48"/>
    </row>
    <row r="26" spans="1:13" x14ac:dyDescent="0.25">
      <c r="A26" s="54" t="s">
        <v>6</v>
      </c>
      <c r="B26" s="41"/>
      <c r="C26" s="55">
        <v>4</v>
      </c>
      <c r="D26" s="55">
        <v>4</v>
      </c>
      <c r="E26" s="5"/>
      <c r="F26" s="5" t="s">
        <v>25</v>
      </c>
      <c r="G26" s="5"/>
      <c r="H26" s="5"/>
      <c r="I26" s="5"/>
      <c r="J26" s="5"/>
      <c r="K26" s="48"/>
      <c r="L26" s="48"/>
    </row>
    <row r="27" spans="1:13" x14ac:dyDescent="0.25">
      <c r="A27" s="54" t="s">
        <v>7</v>
      </c>
      <c r="B27" s="41"/>
      <c r="C27" s="56">
        <f>(C13*16)/C26</f>
        <v>120</v>
      </c>
      <c r="D27" s="56">
        <f>(D13*16)/D26</f>
        <v>80</v>
      </c>
      <c r="E27" s="5"/>
      <c r="F27" s="5"/>
      <c r="G27" s="5"/>
      <c r="H27" s="5"/>
      <c r="I27" s="5"/>
      <c r="J27" s="5"/>
      <c r="K27" s="48"/>
      <c r="L27" s="48"/>
    </row>
    <row r="28" spans="1:13" x14ac:dyDescent="0.25">
      <c r="A28" s="57" t="s">
        <v>10</v>
      </c>
      <c r="B28" s="42"/>
      <c r="C28" s="64">
        <f>C24/C27</f>
        <v>0.20625520833333333</v>
      </c>
      <c r="D28" s="64">
        <f>D24/D27</f>
        <v>0.14050000000000001</v>
      </c>
      <c r="E28" s="5"/>
      <c r="F28" s="5"/>
      <c r="G28" s="5"/>
      <c r="H28" s="5"/>
      <c r="I28" s="5"/>
      <c r="J28" s="5"/>
      <c r="K28" s="48"/>
      <c r="L28" s="48"/>
    </row>
    <row r="29" spans="1:13" s="53" customFormat="1" x14ac:dyDescent="0.25">
      <c r="A29" s="116"/>
      <c r="B29" s="116"/>
      <c r="C29" s="116"/>
      <c r="D29" s="116"/>
      <c r="E29" s="5"/>
      <c r="F29" s="5"/>
      <c r="G29" s="5"/>
      <c r="H29" s="5"/>
      <c r="I29" s="5"/>
      <c r="J29" s="5"/>
      <c r="K29" s="48"/>
      <c r="L29" s="48"/>
    </row>
    <row r="30" spans="1:13" x14ac:dyDescent="0.25">
      <c r="A30" s="117" t="s">
        <v>8</v>
      </c>
      <c r="B30" s="118"/>
      <c r="C30" s="118"/>
      <c r="D30" s="119"/>
      <c r="E30" s="5"/>
      <c r="F30" s="5"/>
      <c r="G30" s="5"/>
      <c r="H30" s="5"/>
      <c r="I30" s="5"/>
      <c r="J30" s="5"/>
      <c r="K30" s="48"/>
      <c r="L30" s="48"/>
    </row>
    <row r="31" spans="1:13" ht="6" customHeight="1" x14ac:dyDescent="0.25">
      <c r="A31" s="112"/>
      <c r="B31" s="113"/>
      <c r="C31" s="113"/>
      <c r="D31" s="114"/>
      <c r="E31" s="5"/>
      <c r="F31" s="5"/>
      <c r="G31" s="5"/>
      <c r="H31" s="5"/>
      <c r="I31" s="5"/>
      <c r="J31" s="5"/>
      <c r="K31" s="48"/>
      <c r="L31" s="48"/>
    </row>
    <row r="32" spans="1:13" x14ac:dyDescent="0.25">
      <c r="A32" s="54" t="s">
        <v>10</v>
      </c>
      <c r="B32" s="45"/>
      <c r="C32" s="65"/>
      <c r="D32" s="4">
        <f>D28</f>
        <v>0.14050000000000001</v>
      </c>
      <c r="E32" s="5"/>
      <c r="F32" s="5"/>
      <c r="G32" s="5"/>
      <c r="H32" s="5"/>
      <c r="I32" s="5"/>
      <c r="J32" s="5"/>
      <c r="K32" s="48"/>
      <c r="L32" s="48"/>
    </row>
    <row r="33" spans="1:12" x14ac:dyDescent="0.25">
      <c r="A33" s="54" t="s">
        <v>13</v>
      </c>
      <c r="B33" s="45"/>
      <c r="C33" s="65"/>
      <c r="D33" s="61">
        <v>6</v>
      </c>
      <c r="E33" s="5"/>
      <c r="F33" s="5" t="s">
        <v>25</v>
      </c>
      <c r="G33" s="5"/>
      <c r="H33" s="5"/>
      <c r="I33" s="5"/>
      <c r="J33" s="5"/>
      <c r="K33" s="48"/>
      <c r="L33" s="48"/>
    </row>
    <row r="34" spans="1:12" x14ac:dyDescent="0.25">
      <c r="A34" s="54" t="s">
        <v>14</v>
      </c>
      <c r="B34" s="45"/>
      <c r="C34" s="65"/>
      <c r="D34" s="4">
        <f>D33+D32</f>
        <v>6.1405000000000003</v>
      </c>
      <c r="E34" s="5"/>
      <c r="F34" s="5"/>
      <c r="G34" s="5"/>
      <c r="H34" s="5"/>
      <c r="I34" s="5"/>
      <c r="J34" s="5"/>
      <c r="K34" s="48"/>
      <c r="L34" s="48"/>
    </row>
    <row r="35" spans="1:12" x14ac:dyDescent="0.25">
      <c r="A35" s="54" t="s">
        <v>15</v>
      </c>
      <c r="B35" s="45"/>
      <c r="C35" s="65"/>
      <c r="D35" s="61">
        <v>11</v>
      </c>
      <c r="E35" s="5"/>
      <c r="F35" s="5" t="s">
        <v>25</v>
      </c>
      <c r="G35" s="5"/>
      <c r="H35" s="5"/>
      <c r="I35" s="5"/>
      <c r="J35" s="5"/>
      <c r="K35" s="48"/>
      <c r="L35" s="48"/>
    </row>
    <row r="36" spans="1:12" x14ac:dyDescent="0.25">
      <c r="A36" s="2" t="s">
        <v>16</v>
      </c>
      <c r="B36" s="1"/>
      <c r="C36" s="66"/>
      <c r="D36" s="67">
        <f>D35-D34</f>
        <v>4.8594999999999997</v>
      </c>
      <c r="E36" s="5"/>
      <c r="F36" s="5"/>
      <c r="G36" s="5"/>
      <c r="H36" s="5"/>
      <c r="I36" s="5"/>
      <c r="J36" s="5"/>
      <c r="K36" s="48"/>
      <c r="L36" s="48"/>
    </row>
    <row r="37" spans="1:12" x14ac:dyDescent="0.25">
      <c r="A37" s="57" t="s">
        <v>17</v>
      </c>
      <c r="B37" s="42"/>
      <c r="C37" s="68"/>
      <c r="D37" s="69">
        <f>D36/D35</f>
        <v>0.44177272727272726</v>
      </c>
      <c r="E37" s="5"/>
      <c r="F37" s="5"/>
      <c r="G37" s="5"/>
      <c r="H37" s="5"/>
      <c r="I37" s="5"/>
      <c r="J37" s="5"/>
      <c r="K37" s="48"/>
      <c r="L37" s="48"/>
    </row>
    <row r="38" spans="1:12" s="53" customFormat="1" x14ac:dyDescent="0.25">
      <c r="A38" s="116"/>
      <c r="B38" s="116"/>
      <c r="C38" s="116"/>
      <c r="D38" s="116"/>
      <c r="E38" s="5"/>
      <c r="F38" s="5"/>
      <c r="G38" s="5"/>
      <c r="H38" s="5"/>
      <c r="I38" s="5"/>
      <c r="J38" s="5"/>
      <c r="K38" s="48"/>
      <c r="L38" s="48"/>
    </row>
    <row r="39" spans="1:12" s="53" customFormat="1" x14ac:dyDescent="0.25">
      <c r="A39" s="117" t="s">
        <v>24</v>
      </c>
      <c r="B39" s="118"/>
      <c r="C39" s="118"/>
      <c r="D39" s="119"/>
      <c r="E39" s="5"/>
      <c r="F39" s="5"/>
      <c r="G39" s="5"/>
      <c r="H39" s="5"/>
      <c r="I39" s="5"/>
      <c r="J39" s="5"/>
      <c r="K39" s="48"/>
      <c r="L39" s="48"/>
    </row>
    <row r="40" spans="1:12" s="53" customFormat="1" ht="6" customHeight="1" x14ac:dyDescent="0.25">
      <c r="A40" s="112"/>
      <c r="B40" s="113"/>
      <c r="C40" s="113"/>
      <c r="D40" s="114"/>
      <c r="E40" s="5"/>
      <c r="F40" s="5"/>
      <c r="G40" s="5"/>
      <c r="H40" s="5"/>
      <c r="I40" s="5"/>
      <c r="J40" s="5"/>
      <c r="K40" s="48"/>
      <c r="L40" s="48"/>
    </row>
    <row r="41" spans="1:12" x14ac:dyDescent="0.25">
      <c r="A41" s="54" t="s">
        <v>12</v>
      </c>
      <c r="B41" s="45"/>
      <c r="C41" s="65"/>
      <c r="D41" s="4">
        <f>C28-D28</f>
        <v>6.5755208333333315E-2</v>
      </c>
      <c r="E41" s="5"/>
      <c r="F41" s="5"/>
      <c r="G41" s="5"/>
      <c r="H41" s="5"/>
      <c r="I41" s="5"/>
      <c r="J41" s="5"/>
      <c r="K41" s="48"/>
      <c r="L41" s="48"/>
    </row>
    <row r="42" spans="1:12" x14ac:dyDescent="0.25">
      <c r="A42" s="54" t="s">
        <v>20</v>
      </c>
      <c r="B42" s="45"/>
      <c r="C42" s="65"/>
      <c r="D42" s="70">
        <v>50</v>
      </c>
      <c r="E42" s="5"/>
      <c r="F42" s="5" t="s">
        <v>25</v>
      </c>
      <c r="G42" s="5"/>
      <c r="H42" s="5"/>
      <c r="I42" s="5"/>
      <c r="J42" s="5"/>
      <c r="K42" s="48"/>
      <c r="L42" s="48"/>
    </row>
    <row r="43" spans="1:12" x14ac:dyDescent="0.25">
      <c r="A43" s="54" t="s">
        <v>19</v>
      </c>
      <c r="B43" s="45"/>
      <c r="C43" s="65"/>
      <c r="D43" s="70">
        <v>362</v>
      </c>
      <c r="E43" s="5"/>
      <c r="F43" s="5" t="s">
        <v>25</v>
      </c>
      <c r="G43" s="5"/>
      <c r="H43" s="5"/>
      <c r="I43" s="5"/>
      <c r="J43" s="5"/>
      <c r="K43" s="48"/>
      <c r="L43" s="48"/>
    </row>
    <row r="44" spans="1:12" x14ac:dyDescent="0.25">
      <c r="A44" s="57" t="s">
        <v>11</v>
      </c>
      <c r="B44" s="42"/>
      <c r="C44" s="71"/>
      <c r="D44" s="64">
        <f>D41*D42*D43</f>
        <v>1190.169270833333</v>
      </c>
      <c r="E44" s="5"/>
      <c r="F44" s="5"/>
      <c r="G44" s="5"/>
      <c r="H44" s="5"/>
      <c r="I44" s="5"/>
      <c r="J44" s="5"/>
      <c r="K44" s="48"/>
      <c r="L44" s="48"/>
    </row>
    <row r="45" spans="1:12" x14ac:dyDescent="0.25">
      <c r="A45" s="41"/>
      <c r="B45" s="41"/>
      <c r="C45" s="72"/>
      <c r="D45" s="72"/>
      <c r="E45" s="5"/>
      <c r="F45" s="5"/>
      <c r="G45" s="5"/>
      <c r="H45" s="5"/>
      <c r="I45" s="5"/>
      <c r="J45" s="5"/>
      <c r="K45" s="48"/>
      <c r="L45" s="48"/>
    </row>
    <row r="46" spans="1:12" x14ac:dyDescent="0.25">
      <c r="A46" s="94" t="s">
        <v>21</v>
      </c>
      <c r="B46" s="92" t="s">
        <v>98</v>
      </c>
      <c r="C46" s="93"/>
      <c r="D46" s="93"/>
      <c r="E46" s="5"/>
      <c r="F46" s="5" t="s">
        <v>28</v>
      </c>
      <c r="G46" s="5"/>
      <c r="H46" s="5"/>
      <c r="I46" s="5"/>
      <c r="J46" s="5"/>
      <c r="K46" s="48"/>
      <c r="L46" s="48"/>
    </row>
    <row r="47" spans="1:12" x14ac:dyDescent="0.25">
      <c r="A47" s="94" t="s">
        <v>22</v>
      </c>
      <c r="B47" s="92"/>
      <c r="C47" s="93"/>
      <c r="D47" s="93"/>
      <c r="E47" s="5"/>
      <c r="F47" s="5"/>
      <c r="G47" s="5"/>
      <c r="H47" s="5"/>
      <c r="I47" s="5"/>
      <c r="J47" s="5"/>
      <c r="K47" s="48"/>
      <c r="L47" s="48"/>
    </row>
    <row r="48" spans="1:12" x14ac:dyDescent="0.25">
      <c r="A48" s="94"/>
      <c r="B48" s="92"/>
      <c r="C48" s="93"/>
      <c r="D48" s="93"/>
      <c r="E48" s="5"/>
      <c r="F48" s="5" t="s">
        <v>29</v>
      </c>
      <c r="G48" s="5"/>
      <c r="H48" s="5"/>
      <c r="I48" s="5"/>
      <c r="J48" s="5"/>
      <c r="K48" s="48"/>
      <c r="L48" s="48"/>
    </row>
    <row r="49" spans="1:12" x14ac:dyDescent="0.25">
      <c r="A49" s="94" t="s">
        <v>23</v>
      </c>
      <c r="B49" s="95">
        <f ca="1">TODAY()</f>
        <v>42258</v>
      </c>
      <c r="C49" s="93"/>
      <c r="D49" s="93"/>
      <c r="E49" s="5"/>
      <c r="F49" s="5" t="s">
        <v>30</v>
      </c>
      <c r="G49" s="5"/>
      <c r="H49" s="5"/>
      <c r="I49" s="5"/>
      <c r="J49" s="5"/>
      <c r="K49" s="48"/>
      <c r="L49" s="48"/>
    </row>
    <row r="50" spans="1:12" x14ac:dyDescent="0.25">
      <c r="A50" s="5"/>
      <c r="B50" s="5"/>
      <c r="C50" s="38"/>
      <c r="D50" s="38"/>
      <c r="E50" s="5"/>
      <c r="F50" s="5"/>
      <c r="G50" s="5"/>
      <c r="H50" s="5"/>
      <c r="I50" s="5"/>
      <c r="J50" s="5"/>
      <c r="K50" s="48"/>
      <c r="L50" s="48"/>
    </row>
    <row r="51" spans="1:12" x14ac:dyDescent="0.25">
      <c r="A51" s="5"/>
      <c r="B51" s="5"/>
      <c r="C51" s="38"/>
      <c r="D51" s="38"/>
      <c r="E51" s="5"/>
      <c r="F51" s="5"/>
      <c r="G51" s="5"/>
      <c r="H51" s="5"/>
      <c r="I51" s="5"/>
      <c r="J51" s="5"/>
      <c r="K51" s="48"/>
      <c r="L51" s="48"/>
    </row>
    <row r="52" spans="1:12" x14ac:dyDescent="0.25">
      <c r="A52" s="5"/>
      <c r="B52" s="5"/>
      <c r="C52" s="38"/>
      <c r="D52" s="38"/>
      <c r="E52" s="5"/>
      <c r="F52" s="5"/>
      <c r="G52" s="5"/>
      <c r="H52" s="5"/>
      <c r="I52" s="5"/>
      <c r="J52" s="5"/>
      <c r="K52" s="48"/>
      <c r="L52" s="48"/>
    </row>
    <row r="53" spans="1:12" x14ac:dyDescent="0.25">
      <c r="A53" s="5"/>
      <c r="B53" s="5"/>
      <c r="C53" s="38"/>
      <c r="D53" s="38"/>
      <c r="E53" s="5"/>
      <c r="F53" s="5"/>
      <c r="G53" s="5"/>
      <c r="H53" s="5"/>
      <c r="I53" s="5"/>
      <c r="J53" s="5"/>
      <c r="K53" s="48"/>
      <c r="L53" s="48"/>
    </row>
    <row r="54" spans="1:12" x14ac:dyDescent="0.25">
      <c r="A54" s="5"/>
      <c r="B54" s="5"/>
      <c r="C54" s="38"/>
      <c r="D54" s="38"/>
      <c r="E54" s="5"/>
      <c r="F54" s="5"/>
      <c r="G54" s="5"/>
      <c r="H54" s="5"/>
      <c r="I54" s="5"/>
      <c r="J54" s="5"/>
      <c r="K54" s="48"/>
      <c r="L54" s="48"/>
    </row>
  </sheetData>
  <sheetProtection sheet="1" objects="1" scenarios="1" selectLockedCells="1"/>
  <mergeCells count="7">
    <mergeCell ref="A38:D38"/>
    <mergeCell ref="A39:D39"/>
    <mergeCell ref="A40:D40"/>
    <mergeCell ref="A1:D1"/>
    <mergeCell ref="A29:D29"/>
    <mergeCell ref="A30:D30"/>
    <mergeCell ref="A31:D31"/>
  </mergeCells>
  <phoneticPr fontId="0" type="noConversion"/>
  <printOptions horizontalCentered="1"/>
  <pageMargins left="0.5" right="0.5" top="0.5" bottom="0.75" header="0.5" footer="0.5"/>
  <pageSetup orientation="portrait" verticalDpi="300" r:id="rId1"/>
  <headerFooter alignWithMargins="0">
    <oddFooter>&amp;C&amp;"Verdana,Regular"&amp;A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4"/>
  <sheetViews>
    <sheetView topLeftCell="A29" workbookViewId="0">
      <selection activeCell="B46" sqref="B46"/>
    </sheetView>
  </sheetViews>
  <sheetFormatPr defaultColWidth="9.109375" defaultRowHeight="13.2" x14ac:dyDescent="0.25"/>
  <cols>
    <col min="1" max="1" width="15.6640625" style="34" customWidth="1"/>
    <col min="2" max="2" width="30.44140625" style="34" customWidth="1"/>
    <col min="3" max="3" width="19.6640625" style="40" customWidth="1"/>
    <col min="4" max="4" width="27.5546875" style="40" customWidth="1"/>
    <col min="5" max="5" width="1.6640625" style="34" customWidth="1"/>
    <col min="6" max="10" width="9.109375" style="34"/>
    <col min="11" max="16384" width="9.109375" style="97"/>
  </cols>
  <sheetData>
    <row r="1" spans="1:12" ht="27" customHeight="1" x14ac:dyDescent="0.25">
      <c r="A1" s="115"/>
      <c r="B1" s="115"/>
      <c r="C1" s="115"/>
      <c r="D1" s="115"/>
      <c r="E1" s="5"/>
      <c r="F1" s="5"/>
      <c r="G1" s="5"/>
      <c r="H1" s="5"/>
      <c r="I1" s="5"/>
      <c r="J1" s="5"/>
      <c r="K1" s="96"/>
      <c r="L1" s="96"/>
    </row>
    <row r="2" spans="1:12" x14ac:dyDescent="0.25">
      <c r="A2" s="41"/>
      <c r="B2" s="41"/>
      <c r="C2" s="72"/>
      <c r="D2" s="72"/>
      <c r="E2" s="5"/>
      <c r="F2" s="5"/>
      <c r="G2" s="5"/>
      <c r="H2" s="5"/>
      <c r="I2" s="5"/>
      <c r="J2" s="5"/>
      <c r="K2" s="96"/>
      <c r="L2" s="96"/>
    </row>
    <row r="3" spans="1:12" x14ac:dyDescent="0.25">
      <c r="A3" s="41"/>
      <c r="B3" s="41"/>
      <c r="C3" s="72"/>
      <c r="D3" s="72"/>
      <c r="E3" s="5"/>
      <c r="F3" s="5"/>
      <c r="G3" s="5"/>
      <c r="H3" s="5"/>
      <c r="I3" s="5"/>
      <c r="J3" s="5"/>
      <c r="K3" s="96"/>
      <c r="L3" s="96"/>
    </row>
    <row r="4" spans="1:12" x14ac:dyDescent="0.25">
      <c r="A4" s="41"/>
      <c r="B4" s="41"/>
      <c r="C4" s="72"/>
      <c r="D4" s="72"/>
      <c r="E4" s="5"/>
      <c r="F4" s="5" t="s">
        <v>59</v>
      </c>
      <c r="G4" s="5"/>
      <c r="H4" s="5"/>
      <c r="I4" s="5"/>
      <c r="J4" s="5"/>
      <c r="K4" s="96">
        <v>1</v>
      </c>
      <c r="L4" s="96"/>
    </row>
    <row r="5" spans="1:12" x14ac:dyDescent="0.25">
      <c r="A5" s="41"/>
      <c r="B5" s="41"/>
      <c r="C5" s="72"/>
      <c r="D5" s="72"/>
      <c r="E5" s="5"/>
      <c r="F5" s="5"/>
      <c r="G5" s="5"/>
      <c r="H5" s="5"/>
      <c r="I5" s="5"/>
      <c r="J5" s="5"/>
      <c r="K5" s="96"/>
      <c r="L5" s="96"/>
    </row>
    <row r="6" spans="1:12" ht="13.8" thickBot="1" x14ac:dyDescent="0.3">
      <c r="A6" s="41"/>
      <c r="B6" s="41"/>
      <c r="C6" s="72"/>
      <c r="D6" s="72"/>
      <c r="E6" s="5"/>
      <c r="F6" s="5"/>
      <c r="G6" s="5"/>
      <c r="H6" s="5"/>
      <c r="I6" s="5"/>
      <c r="J6" s="5"/>
      <c r="K6" s="96"/>
      <c r="L6" s="96"/>
    </row>
    <row r="7" spans="1:12" ht="14.4" thickTop="1" x14ac:dyDescent="0.25">
      <c r="A7" s="65"/>
      <c r="B7" s="73"/>
      <c r="C7" s="74"/>
      <c r="D7" s="75" t="s">
        <v>50</v>
      </c>
      <c r="E7" s="5"/>
      <c r="F7" s="32" t="s">
        <v>18</v>
      </c>
      <c r="G7" s="5"/>
      <c r="H7" s="5"/>
      <c r="I7" s="5"/>
      <c r="J7" s="5"/>
      <c r="K7" s="96"/>
      <c r="L7" s="96"/>
    </row>
    <row r="8" spans="1:12" ht="13.8" x14ac:dyDescent="0.25">
      <c r="A8" s="45"/>
      <c r="B8" s="76"/>
      <c r="C8" s="77" t="s">
        <v>46</v>
      </c>
      <c r="D8" s="78" t="s">
        <v>65</v>
      </c>
      <c r="E8" s="5"/>
      <c r="F8" s="5"/>
      <c r="G8" s="5"/>
      <c r="H8" s="5"/>
      <c r="I8" s="5"/>
      <c r="J8" s="5"/>
      <c r="K8" s="96"/>
      <c r="L8" s="96"/>
    </row>
    <row r="9" spans="1:12" ht="14.4" thickBot="1" x14ac:dyDescent="0.3">
      <c r="A9" s="79"/>
      <c r="B9" s="80"/>
      <c r="C9" s="81" t="s">
        <v>64</v>
      </c>
      <c r="D9" s="99" t="s">
        <v>39</v>
      </c>
      <c r="E9" s="5"/>
      <c r="F9" s="5" t="s">
        <v>27</v>
      </c>
      <c r="G9" s="5"/>
      <c r="H9" s="5"/>
      <c r="I9" s="5"/>
      <c r="J9" s="5"/>
      <c r="K9" s="96"/>
      <c r="L9" s="96"/>
    </row>
    <row r="10" spans="1:12" ht="6" customHeight="1" thickTop="1" x14ac:dyDescent="0.25">
      <c r="A10" s="82"/>
      <c r="B10" s="83"/>
      <c r="C10" s="84"/>
      <c r="D10" s="85"/>
      <c r="E10" s="5"/>
      <c r="F10" s="5"/>
      <c r="G10" s="5"/>
      <c r="H10" s="5"/>
      <c r="I10" s="5"/>
      <c r="J10" s="5"/>
      <c r="K10" s="96"/>
      <c r="L10" s="96"/>
    </row>
    <row r="11" spans="1:12" x14ac:dyDescent="0.25">
      <c r="A11" s="54" t="s">
        <v>0</v>
      </c>
      <c r="B11" s="45"/>
      <c r="C11" s="55">
        <v>50</v>
      </c>
      <c r="D11" s="55">
        <v>20</v>
      </c>
      <c r="E11" s="5"/>
      <c r="F11" s="5" t="s">
        <v>52</v>
      </c>
      <c r="G11" s="5"/>
      <c r="H11" s="5"/>
      <c r="I11" s="5"/>
      <c r="J11" s="5"/>
      <c r="K11" s="96"/>
      <c r="L11" s="96"/>
    </row>
    <row r="12" spans="1:12" x14ac:dyDescent="0.25">
      <c r="A12" s="54" t="s">
        <v>1</v>
      </c>
      <c r="B12" s="41"/>
      <c r="C12" s="56">
        <f>SUM(C11-C13)</f>
        <v>20</v>
      </c>
      <c r="D12" s="56">
        <v>0</v>
      </c>
      <c r="E12" s="5"/>
      <c r="F12" s="5" t="s">
        <v>26</v>
      </c>
      <c r="G12" s="5"/>
      <c r="H12" s="5"/>
      <c r="I12" s="5"/>
      <c r="J12" s="5"/>
      <c r="K12" s="96"/>
      <c r="L12" s="96"/>
    </row>
    <row r="13" spans="1:12" x14ac:dyDescent="0.25">
      <c r="A13" s="57" t="s">
        <v>2</v>
      </c>
      <c r="B13" s="42"/>
      <c r="C13" s="58">
        <f>C11*C14</f>
        <v>30</v>
      </c>
      <c r="D13" s="58">
        <f>D11-D12</f>
        <v>20</v>
      </c>
      <c r="E13" s="5">
        <v>212</v>
      </c>
      <c r="F13" s="5"/>
      <c r="G13" s="5"/>
      <c r="H13" s="5"/>
      <c r="I13" s="5"/>
      <c r="J13" s="5"/>
      <c r="K13" s="96"/>
      <c r="L13" s="96"/>
    </row>
    <row r="14" spans="1:12" x14ac:dyDescent="0.25">
      <c r="A14" s="59" t="s">
        <v>3</v>
      </c>
      <c r="B14" s="46"/>
      <c r="C14" s="60">
        <v>0.6</v>
      </c>
      <c r="D14" s="60">
        <f>D13/D11</f>
        <v>1</v>
      </c>
      <c r="E14" s="5">
        <v>212</v>
      </c>
      <c r="F14" s="5"/>
      <c r="G14" s="5"/>
      <c r="H14" s="5"/>
      <c r="I14" s="5"/>
      <c r="J14" s="5"/>
      <c r="K14" s="96"/>
      <c r="L14" s="96"/>
    </row>
    <row r="15" spans="1:12" ht="6" customHeight="1" x14ac:dyDescent="0.25">
      <c r="A15" s="2"/>
      <c r="B15" s="1"/>
      <c r="C15" s="3"/>
      <c r="D15" s="3"/>
      <c r="E15" s="5">
        <v>213</v>
      </c>
      <c r="F15" s="5"/>
      <c r="G15" s="5"/>
      <c r="H15" s="5"/>
      <c r="I15" s="5"/>
      <c r="J15" s="5"/>
      <c r="K15" s="96"/>
      <c r="L15" s="96"/>
    </row>
    <row r="16" spans="1:12" x14ac:dyDescent="0.25">
      <c r="A16" s="54" t="s">
        <v>4</v>
      </c>
      <c r="B16" s="45"/>
      <c r="C16" s="61">
        <v>13.51</v>
      </c>
      <c r="D16" s="61">
        <v>11.24</v>
      </c>
      <c r="E16" s="5"/>
      <c r="F16" s="5" t="s">
        <v>25</v>
      </c>
      <c r="G16" s="5"/>
      <c r="H16" s="5"/>
      <c r="I16" s="5"/>
      <c r="J16" s="5"/>
      <c r="K16" s="96"/>
      <c r="L16" s="96"/>
    </row>
    <row r="17" spans="1:13" x14ac:dyDescent="0.25">
      <c r="A17" s="54" t="s">
        <v>5</v>
      </c>
      <c r="B17" s="41"/>
      <c r="C17" s="4">
        <f>SUM(C21*C22)</f>
        <v>5.625</v>
      </c>
      <c r="D17" s="4">
        <v>0</v>
      </c>
      <c r="E17" s="5"/>
      <c r="F17" s="5"/>
      <c r="G17" s="5"/>
      <c r="H17" s="5"/>
      <c r="I17" s="5"/>
      <c r="J17" s="5"/>
      <c r="K17" s="96"/>
      <c r="L17" s="96"/>
    </row>
    <row r="18" spans="1:13" x14ac:dyDescent="0.25">
      <c r="A18" s="47" t="s">
        <v>54</v>
      </c>
      <c r="B18" s="41"/>
      <c r="C18" s="62">
        <v>6.75</v>
      </c>
      <c r="D18" s="4">
        <v>0</v>
      </c>
      <c r="E18" s="5"/>
      <c r="F18" s="5" t="s">
        <v>25</v>
      </c>
      <c r="G18" s="5"/>
      <c r="H18" s="5"/>
      <c r="I18" s="5"/>
      <c r="J18" s="5"/>
      <c r="K18" s="96"/>
      <c r="L18" s="96"/>
    </row>
    <row r="19" spans="1:13" x14ac:dyDescent="0.25">
      <c r="A19" s="47" t="s">
        <v>55</v>
      </c>
      <c r="B19" s="43"/>
      <c r="C19" s="63">
        <f>SUM(C18*0.25)</f>
        <v>1.6875</v>
      </c>
      <c r="D19" s="63">
        <v>0</v>
      </c>
      <c r="E19" s="5"/>
      <c r="F19" s="5"/>
      <c r="G19" s="5"/>
      <c r="H19" s="5"/>
      <c r="I19" s="5"/>
      <c r="J19" s="5"/>
      <c r="K19" s="96"/>
      <c r="L19" s="96"/>
    </row>
    <row r="20" spans="1:13" x14ac:dyDescent="0.25">
      <c r="A20" s="47" t="s">
        <v>56</v>
      </c>
      <c r="B20" s="44"/>
      <c r="C20" s="63">
        <f>SUM(C18:C19)</f>
        <v>8.4375</v>
      </c>
      <c r="D20" s="63">
        <v>0</v>
      </c>
      <c r="E20" s="5"/>
      <c r="G20" s="5"/>
      <c r="H20" s="5"/>
      <c r="I20" s="5"/>
      <c r="J20" s="5"/>
      <c r="K20" s="96"/>
      <c r="L20" s="96"/>
    </row>
    <row r="21" spans="1:13" x14ac:dyDescent="0.25">
      <c r="A21" s="47" t="s">
        <v>57</v>
      </c>
      <c r="B21" s="44"/>
      <c r="C21" s="63">
        <f>C20/60</f>
        <v>0.140625</v>
      </c>
      <c r="D21" s="63">
        <f>D20/60</f>
        <v>0</v>
      </c>
      <c r="E21" s="5"/>
      <c r="F21" s="39"/>
      <c r="G21" s="5"/>
      <c r="H21" s="5"/>
      <c r="I21" s="5"/>
      <c r="J21" s="5"/>
      <c r="K21" s="96"/>
      <c r="L21" s="96"/>
      <c r="M21" s="98"/>
    </row>
    <row r="22" spans="1:13" x14ac:dyDescent="0.25">
      <c r="A22" s="47" t="s">
        <v>58</v>
      </c>
      <c r="B22" s="43"/>
      <c r="C22" s="111">
        <v>40</v>
      </c>
      <c r="D22" s="86">
        <v>0</v>
      </c>
      <c r="E22" s="5"/>
      <c r="F22" s="5" t="s">
        <v>25</v>
      </c>
      <c r="G22" s="5"/>
      <c r="H22" s="5"/>
      <c r="I22" s="5"/>
      <c r="J22" s="5"/>
      <c r="K22" s="96"/>
      <c r="L22" s="96"/>
    </row>
    <row r="23" spans="1:13" x14ac:dyDescent="0.25">
      <c r="A23" s="54" t="s">
        <v>51</v>
      </c>
      <c r="B23" s="41"/>
      <c r="C23" s="4">
        <f>SUM(C13*0.07)</f>
        <v>2.1</v>
      </c>
      <c r="D23" s="4">
        <v>0</v>
      </c>
      <c r="E23" s="5"/>
      <c r="F23" s="5"/>
      <c r="G23" s="5"/>
      <c r="H23" s="5"/>
      <c r="I23" s="5"/>
      <c r="J23" s="5"/>
      <c r="K23" s="96"/>
      <c r="L23" s="96"/>
    </row>
    <row r="24" spans="1:13" x14ac:dyDescent="0.25">
      <c r="A24" s="57" t="s">
        <v>9</v>
      </c>
      <c r="B24" s="42"/>
      <c r="C24" s="64">
        <f>C23+C17+C16</f>
        <v>21.234999999999999</v>
      </c>
      <c r="D24" s="64">
        <f>D23+D17+D16</f>
        <v>11.24</v>
      </c>
      <c r="E24" s="5"/>
      <c r="F24" s="5"/>
      <c r="G24" s="5"/>
      <c r="H24" s="5"/>
      <c r="I24" s="5"/>
      <c r="J24" s="5"/>
      <c r="K24" s="96"/>
      <c r="L24" s="96"/>
    </row>
    <row r="25" spans="1:13" ht="6" customHeight="1" x14ac:dyDescent="0.25">
      <c r="A25" s="2"/>
      <c r="B25" s="1"/>
      <c r="C25" s="4"/>
      <c r="D25" s="4"/>
      <c r="E25" s="5"/>
      <c r="F25" s="5"/>
      <c r="G25" s="5"/>
      <c r="H25" s="5"/>
      <c r="I25" s="5"/>
      <c r="J25" s="5"/>
      <c r="K25" s="96"/>
      <c r="L25" s="96"/>
    </row>
    <row r="26" spans="1:13" x14ac:dyDescent="0.25">
      <c r="A26" s="54" t="s">
        <v>6</v>
      </c>
      <c r="B26" s="41"/>
      <c r="C26" s="55">
        <v>4</v>
      </c>
      <c r="D26" s="55">
        <v>4</v>
      </c>
      <c r="E26" s="5"/>
      <c r="F26" s="5" t="s">
        <v>25</v>
      </c>
      <c r="G26" s="5"/>
      <c r="H26" s="5"/>
      <c r="I26" s="5"/>
      <c r="J26" s="5"/>
      <c r="K26" s="96"/>
      <c r="L26" s="96"/>
    </row>
    <row r="27" spans="1:13" x14ac:dyDescent="0.25">
      <c r="A27" s="54" t="s">
        <v>7</v>
      </c>
      <c r="B27" s="41"/>
      <c r="C27" s="56">
        <f>(C13*16)/C26</f>
        <v>120</v>
      </c>
      <c r="D27" s="56">
        <f>(D13*16)/D26</f>
        <v>80</v>
      </c>
      <c r="E27" s="5"/>
      <c r="F27" s="5"/>
      <c r="G27" s="5"/>
      <c r="H27" s="5"/>
      <c r="I27" s="5"/>
      <c r="J27" s="5"/>
      <c r="K27" s="96"/>
      <c r="L27" s="96"/>
    </row>
    <row r="28" spans="1:13" x14ac:dyDescent="0.25">
      <c r="A28" s="57" t="s">
        <v>10</v>
      </c>
      <c r="B28" s="42"/>
      <c r="C28" s="64">
        <f>C24/C27</f>
        <v>0.17695833333333333</v>
      </c>
      <c r="D28" s="64">
        <f>D24/D27</f>
        <v>0.14050000000000001</v>
      </c>
      <c r="E28" s="5"/>
      <c r="F28" s="5"/>
      <c r="G28" s="5"/>
      <c r="H28" s="5"/>
      <c r="I28" s="5"/>
      <c r="J28" s="5"/>
      <c r="K28" s="96"/>
      <c r="L28" s="96"/>
    </row>
    <row r="29" spans="1:13" s="98" customFormat="1" x14ac:dyDescent="0.25">
      <c r="A29" s="116"/>
      <c r="B29" s="116"/>
      <c r="C29" s="116"/>
      <c r="D29" s="116"/>
      <c r="E29" s="5"/>
      <c r="F29" s="5"/>
      <c r="G29" s="5"/>
      <c r="H29" s="5"/>
      <c r="I29" s="5"/>
      <c r="J29" s="5"/>
      <c r="K29" s="96"/>
      <c r="L29" s="96"/>
    </row>
    <row r="30" spans="1:13" x14ac:dyDescent="0.25">
      <c r="A30" s="117" t="s">
        <v>8</v>
      </c>
      <c r="B30" s="118"/>
      <c r="C30" s="118"/>
      <c r="D30" s="119"/>
      <c r="E30" s="5"/>
      <c r="F30" s="5"/>
      <c r="G30" s="5"/>
      <c r="H30" s="5"/>
      <c r="I30" s="5"/>
      <c r="J30" s="5"/>
      <c r="K30" s="96"/>
      <c r="L30" s="96"/>
    </row>
    <row r="31" spans="1:13" ht="6" customHeight="1" x14ac:dyDescent="0.25">
      <c r="A31" s="112"/>
      <c r="B31" s="113"/>
      <c r="C31" s="113"/>
      <c r="D31" s="114"/>
      <c r="E31" s="5"/>
      <c r="F31" s="5"/>
      <c r="G31" s="5"/>
      <c r="H31" s="5"/>
      <c r="I31" s="5"/>
      <c r="J31" s="5"/>
      <c r="K31" s="96"/>
      <c r="L31" s="96"/>
    </row>
    <row r="32" spans="1:13" x14ac:dyDescent="0.25">
      <c r="A32" s="54" t="s">
        <v>10</v>
      </c>
      <c r="B32" s="45"/>
      <c r="C32" s="65"/>
      <c r="D32" s="4">
        <f>D28</f>
        <v>0.14050000000000001</v>
      </c>
      <c r="E32" s="5"/>
      <c r="F32" s="5"/>
      <c r="G32" s="5"/>
      <c r="H32" s="5"/>
      <c r="I32" s="5"/>
      <c r="J32" s="5"/>
      <c r="K32" s="96"/>
      <c r="L32" s="96"/>
    </row>
    <row r="33" spans="1:12" x14ac:dyDescent="0.25">
      <c r="A33" s="54" t="s">
        <v>13</v>
      </c>
      <c r="B33" s="45"/>
      <c r="C33" s="65"/>
      <c r="D33" s="61">
        <v>6</v>
      </c>
      <c r="E33" s="5"/>
      <c r="F33" s="5" t="s">
        <v>25</v>
      </c>
      <c r="G33" s="5"/>
      <c r="H33" s="5"/>
      <c r="I33" s="5"/>
      <c r="J33" s="5"/>
      <c r="K33" s="96"/>
      <c r="L33" s="96"/>
    </row>
    <row r="34" spans="1:12" x14ac:dyDescent="0.25">
      <c r="A34" s="54" t="s">
        <v>14</v>
      </c>
      <c r="B34" s="45"/>
      <c r="C34" s="65"/>
      <c r="D34" s="4">
        <f>D33+D32</f>
        <v>6.1405000000000003</v>
      </c>
      <c r="E34" s="5"/>
      <c r="F34" s="5"/>
      <c r="G34" s="5"/>
      <c r="H34" s="5"/>
      <c r="I34" s="5"/>
      <c r="J34" s="5"/>
      <c r="K34" s="96"/>
      <c r="L34" s="96"/>
    </row>
    <row r="35" spans="1:12" x14ac:dyDescent="0.25">
      <c r="A35" s="54" t="s">
        <v>15</v>
      </c>
      <c r="B35" s="45"/>
      <c r="C35" s="65"/>
      <c r="D35" s="61">
        <v>11</v>
      </c>
      <c r="E35" s="5"/>
      <c r="F35" s="5" t="s">
        <v>25</v>
      </c>
      <c r="G35" s="5"/>
      <c r="H35" s="5"/>
      <c r="I35" s="5"/>
      <c r="J35" s="5"/>
      <c r="K35" s="96"/>
      <c r="L35" s="96"/>
    </row>
    <row r="36" spans="1:12" x14ac:dyDescent="0.25">
      <c r="A36" s="2" t="s">
        <v>16</v>
      </c>
      <c r="B36" s="1"/>
      <c r="C36" s="66"/>
      <c r="D36" s="67">
        <f>D35-D34</f>
        <v>4.8594999999999997</v>
      </c>
      <c r="E36" s="5"/>
      <c r="F36" s="5"/>
      <c r="G36" s="5"/>
      <c r="H36" s="5"/>
      <c r="I36" s="5"/>
      <c r="J36" s="5"/>
      <c r="K36" s="96"/>
      <c r="L36" s="96"/>
    </row>
    <row r="37" spans="1:12" x14ac:dyDescent="0.25">
      <c r="A37" s="57" t="s">
        <v>17</v>
      </c>
      <c r="B37" s="42"/>
      <c r="C37" s="68"/>
      <c r="D37" s="69">
        <f>D36/D35</f>
        <v>0.44177272727272726</v>
      </c>
      <c r="E37" s="5"/>
      <c r="F37" s="5"/>
      <c r="G37" s="5"/>
      <c r="H37" s="5"/>
      <c r="I37" s="5"/>
      <c r="J37" s="5"/>
      <c r="K37" s="96"/>
      <c r="L37" s="96"/>
    </row>
    <row r="38" spans="1:12" s="98" customFormat="1" x14ac:dyDescent="0.25">
      <c r="A38" s="116"/>
      <c r="B38" s="116"/>
      <c r="C38" s="116"/>
      <c r="D38" s="116"/>
      <c r="E38" s="5"/>
      <c r="F38" s="5"/>
      <c r="G38" s="5"/>
      <c r="H38" s="5"/>
      <c r="I38" s="5"/>
      <c r="J38" s="5"/>
      <c r="K38" s="96"/>
      <c r="L38" s="96"/>
    </row>
    <row r="39" spans="1:12" s="98" customFormat="1" x14ac:dyDescent="0.25">
      <c r="A39" s="117" t="s">
        <v>24</v>
      </c>
      <c r="B39" s="118"/>
      <c r="C39" s="118"/>
      <c r="D39" s="119"/>
      <c r="E39" s="5"/>
      <c r="F39" s="5"/>
      <c r="G39" s="5"/>
      <c r="H39" s="5"/>
      <c r="I39" s="5"/>
      <c r="J39" s="5"/>
      <c r="K39" s="96"/>
      <c r="L39" s="96"/>
    </row>
    <row r="40" spans="1:12" s="98" customFormat="1" ht="6" customHeight="1" x14ac:dyDescent="0.25">
      <c r="A40" s="112"/>
      <c r="B40" s="113"/>
      <c r="C40" s="113"/>
      <c r="D40" s="114"/>
      <c r="E40" s="5"/>
      <c r="F40" s="5"/>
      <c r="G40" s="5"/>
      <c r="H40" s="5"/>
      <c r="I40" s="5"/>
      <c r="J40" s="5"/>
      <c r="K40" s="96"/>
      <c r="L40" s="96"/>
    </row>
    <row r="41" spans="1:12" x14ac:dyDescent="0.25">
      <c r="A41" s="54" t="s">
        <v>12</v>
      </c>
      <c r="B41" s="45"/>
      <c r="C41" s="65"/>
      <c r="D41" s="4">
        <f>C28-D28</f>
        <v>3.6458333333333315E-2</v>
      </c>
      <c r="E41" s="5"/>
      <c r="F41" s="5"/>
      <c r="G41" s="5"/>
      <c r="H41" s="5"/>
      <c r="I41" s="5"/>
      <c r="J41" s="5"/>
      <c r="K41" s="96"/>
      <c r="L41" s="96"/>
    </row>
    <row r="42" spans="1:12" x14ac:dyDescent="0.25">
      <c r="A42" s="54" t="s">
        <v>20</v>
      </c>
      <c r="B42" s="45"/>
      <c r="C42" s="65"/>
      <c r="D42" s="70">
        <v>50</v>
      </c>
      <c r="E42" s="5"/>
      <c r="F42" s="5" t="s">
        <v>25</v>
      </c>
      <c r="G42" s="5"/>
      <c r="H42" s="5"/>
      <c r="I42" s="5"/>
      <c r="J42" s="5"/>
      <c r="K42" s="96"/>
      <c r="L42" s="96"/>
    </row>
    <row r="43" spans="1:12" x14ac:dyDescent="0.25">
      <c r="A43" s="54" t="s">
        <v>19</v>
      </c>
      <c r="B43" s="45"/>
      <c r="C43" s="65"/>
      <c r="D43" s="70">
        <v>362</v>
      </c>
      <c r="E43" s="5"/>
      <c r="F43" s="5" t="s">
        <v>25</v>
      </c>
      <c r="G43" s="5"/>
      <c r="H43" s="5"/>
      <c r="I43" s="5"/>
      <c r="J43" s="5"/>
      <c r="K43" s="96"/>
      <c r="L43" s="96"/>
    </row>
    <row r="44" spans="1:12" x14ac:dyDescent="0.25">
      <c r="A44" s="57" t="s">
        <v>11</v>
      </c>
      <c r="B44" s="42"/>
      <c r="C44" s="71"/>
      <c r="D44" s="64">
        <f>D41*D42*D43</f>
        <v>659.89583333333292</v>
      </c>
      <c r="E44" s="5"/>
      <c r="F44" s="5"/>
      <c r="G44" s="5"/>
      <c r="H44" s="5"/>
      <c r="I44" s="5"/>
      <c r="J44" s="5"/>
      <c r="K44" s="96"/>
      <c r="L44" s="96"/>
    </row>
    <row r="45" spans="1:12" x14ac:dyDescent="0.25">
      <c r="A45" s="41"/>
      <c r="B45" s="41"/>
      <c r="C45" s="72"/>
      <c r="D45" s="72"/>
      <c r="E45" s="5"/>
      <c r="F45" s="5"/>
      <c r="G45" s="5"/>
      <c r="H45" s="5"/>
      <c r="I45" s="5"/>
      <c r="J45" s="5"/>
      <c r="K45" s="96"/>
      <c r="L45" s="96"/>
    </row>
    <row r="46" spans="1:12" x14ac:dyDescent="0.25">
      <c r="A46" s="94" t="s">
        <v>21</v>
      </c>
      <c r="B46" s="92" t="s">
        <v>98</v>
      </c>
      <c r="C46" s="93"/>
      <c r="D46" s="93"/>
      <c r="E46" s="5"/>
      <c r="F46" s="5" t="s">
        <v>28</v>
      </c>
      <c r="G46" s="5"/>
      <c r="H46" s="5"/>
      <c r="I46" s="5"/>
      <c r="J46" s="5"/>
      <c r="K46" s="96"/>
      <c r="L46" s="96"/>
    </row>
    <row r="47" spans="1:12" x14ac:dyDescent="0.25">
      <c r="A47" s="94" t="s">
        <v>22</v>
      </c>
      <c r="B47" s="92"/>
      <c r="C47" s="93"/>
      <c r="D47" s="93"/>
      <c r="E47" s="5"/>
      <c r="F47" s="5"/>
      <c r="G47" s="5"/>
      <c r="H47" s="5"/>
      <c r="I47" s="5"/>
      <c r="J47" s="5"/>
      <c r="K47" s="96"/>
      <c r="L47" s="96"/>
    </row>
    <row r="48" spans="1:12" x14ac:dyDescent="0.25">
      <c r="A48" s="94"/>
      <c r="B48" s="92"/>
      <c r="C48" s="93"/>
      <c r="D48" s="93"/>
      <c r="E48" s="5"/>
      <c r="F48" s="5" t="s">
        <v>29</v>
      </c>
      <c r="G48" s="5"/>
      <c r="H48" s="5"/>
      <c r="I48" s="5"/>
      <c r="J48" s="5"/>
      <c r="K48" s="96"/>
      <c r="L48" s="96"/>
    </row>
    <row r="49" spans="1:12" x14ac:dyDescent="0.25">
      <c r="A49" s="94" t="s">
        <v>23</v>
      </c>
      <c r="B49" s="95">
        <f ca="1">TODAY()</f>
        <v>42258</v>
      </c>
      <c r="C49" s="93"/>
      <c r="D49" s="93"/>
      <c r="E49" s="5"/>
      <c r="F49" s="5" t="s">
        <v>30</v>
      </c>
      <c r="G49" s="5"/>
      <c r="H49" s="5"/>
      <c r="I49" s="5"/>
      <c r="J49" s="5"/>
      <c r="K49" s="96"/>
      <c r="L49" s="96"/>
    </row>
    <row r="50" spans="1:12" x14ac:dyDescent="0.25">
      <c r="A50" s="41"/>
      <c r="B50" s="41"/>
      <c r="C50" s="72"/>
      <c r="D50" s="72"/>
      <c r="E50" s="5"/>
      <c r="F50" s="5"/>
      <c r="G50" s="5"/>
      <c r="H50" s="5"/>
      <c r="I50" s="5"/>
      <c r="J50" s="5"/>
      <c r="K50" s="96"/>
      <c r="L50" s="96"/>
    </row>
    <row r="51" spans="1:12" x14ac:dyDescent="0.25">
      <c r="A51" s="5"/>
      <c r="B51" s="5"/>
      <c r="C51" s="38"/>
      <c r="D51" s="38"/>
      <c r="E51" s="5"/>
      <c r="F51" s="5"/>
      <c r="G51" s="5"/>
      <c r="H51" s="5"/>
      <c r="I51" s="5"/>
      <c r="J51" s="5"/>
      <c r="K51" s="96"/>
      <c r="L51" s="96"/>
    </row>
    <row r="52" spans="1:12" x14ac:dyDescent="0.25">
      <c r="A52" s="5"/>
      <c r="B52" s="5"/>
      <c r="C52" s="38"/>
      <c r="D52" s="38"/>
      <c r="E52" s="5"/>
      <c r="F52" s="5"/>
      <c r="G52" s="5"/>
      <c r="H52" s="5"/>
      <c r="I52" s="5"/>
      <c r="J52" s="5"/>
      <c r="K52" s="96"/>
      <c r="L52" s="96"/>
    </row>
    <row r="53" spans="1:12" x14ac:dyDescent="0.25">
      <c r="A53" s="5"/>
      <c r="B53" s="5"/>
      <c r="C53" s="38"/>
      <c r="D53" s="38"/>
      <c r="E53" s="5"/>
      <c r="F53" s="5"/>
      <c r="G53" s="5"/>
      <c r="H53" s="5"/>
      <c r="I53" s="5"/>
      <c r="J53" s="5"/>
      <c r="K53" s="96"/>
      <c r="L53" s="96"/>
    </row>
    <row r="54" spans="1:12" x14ac:dyDescent="0.25">
      <c r="A54" s="5"/>
      <c r="B54" s="5"/>
      <c r="C54" s="38"/>
      <c r="D54" s="38"/>
      <c r="E54" s="5"/>
      <c r="F54" s="5"/>
      <c r="G54" s="5"/>
      <c r="H54" s="5"/>
      <c r="I54" s="5"/>
      <c r="J54" s="5"/>
      <c r="K54" s="96"/>
      <c r="L54" s="96"/>
    </row>
  </sheetData>
  <sheetProtection sheet="1" objects="1" scenarios="1" selectLockedCells="1"/>
  <mergeCells count="7">
    <mergeCell ref="A38:D38"/>
    <mergeCell ref="A39:D39"/>
    <mergeCell ref="A40:D40"/>
    <mergeCell ref="A1:D1"/>
    <mergeCell ref="A29:D29"/>
    <mergeCell ref="A30:D30"/>
    <mergeCell ref="A31:D31"/>
  </mergeCells>
  <phoneticPr fontId="0" type="noConversion"/>
  <printOptions horizontalCentered="1"/>
  <pageMargins left="0.5" right="0.5" top="0.5" bottom="0.75" header="0.5" footer="0.5"/>
  <pageSetup orientation="portrait" verticalDpi="300" r:id="rId1"/>
  <headerFooter alignWithMargins="0">
    <oddFooter>&amp;C&amp;"Verdana,Regular"&amp;A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4"/>
  <sheetViews>
    <sheetView topLeftCell="A25" workbookViewId="0">
      <selection activeCell="B46" sqref="B46"/>
    </sheetView>
  </sheetViews>
  <sheetFormatPr defaultColWidth="9.109375" defaultRowHeight="13.2" x14ac:dyDescent="0.25"/>
  <cols>
    <col min="1" max="1" width="15.6640625" style="34" customWidth="1"/>
    <col min="2" max="2" width="30.44140625" style="34" customWidth="1"/>
    <col min="3" max="3" width="19.6640625" style="40" customWidth="1"/>
    <col min="4" max="4" width="27.5546875" style="40" customWidth="1"/>
    <col min="5" max="5" width="1.6640625" style="34" customWidth="1"/>
    <col min="6" max="10" width="9.109375" style="34"/>
    <col min="11" max="16384" width="9.109375" style="97"/>
  </cols>
  <sheetData>
    <row r="1" spans="1:12" ht="27" customHeight="1" x14ac:dyDescent="0.25">
      <c r="A1" s="115"/>
      <c r="B1" s="115"/>
      <c r="C1" s="115"/>
      <c r="D1" s="115"/>
      <c r="E1" s="5"/>
      <c r="F1" s="5"/>
      <c r="G1" s="5"/>
      <c r="H1" s="5"/>
      <c r="I1" s="5"/>
      <c r="J1" s="5"/>
      <c r="K1" s="96"/>
      <c r="L1" s="96"/>
    </row>
    <row r="2" spans="1:12" x14ac:dyDescent="0.25">
      <c r="A2" s="41"/>
      <c r="B2" s="41"/>
      <c r="C2" s="107"/>
      <c r="D2" s="107"/>
      <c r="E2" s="5"/>
      <c r="F2" s="5"/>
      <c r="G2" s="5"/>
      <c r="H2" s="5"/>
      <c r="I2" s="5"/>
      <c r="J2" s="5"/>
      <c r="K2" s="96"/>
      <c r="L2" s="96"/>
    </row>
    <row r="3" spans="1:12" x14ac:dyDescent="0.25">
      <c r="A3" s="41"/>
      <c r="B3" s="41"/>
      <c r="C3" s="107"/>
      <c r="D3" s="107"/>
      <c r="E3" s="5"/>
      <c r="F3" s="5"/>
      <c r="G3" s="5"/>
      <c r="H3" s="5"/>
      <c r="I3" s="5"/>
      <c r="J3" s="5"/>
      <c r="K3" s="96"/>
      <c r="L3" s="96"/>
    </row>
    <row r="4" spans="1:12" x14ac:dyDescent="0.25">
      <c r="A4" s="41"/>
      <c r="B4" s="41"/>
      <c r="C4" s="107"/>
      <c r="D4" s="107"/>
      <c r="E4" s="5"/>
      <c r="F4" s="5" t="s">
        <v>59</v>
      </c>
      <c r="G4" s="5"/>
      <c r="H4" s="5"/>
      <c r="I4" s="5"/>
      <c r="J4" s="5"/>
      <c r="K4" s="96">
        <v>1</v>
      </c>
      <c r="L4" s="96"/>
    </row>
    <row r="5" spans="1:12" x14ac:dyDescent="0.25">
      <c r="A5" s="41"/>
      <c r="B5" s="41"/>
      <c r="C5" s="107"/>
      <c r="D5" s="107"/>
      <c r="E5" s="5"/>
      <c r="F5" s="5"/>
      <c r="G5" s="5"/>
      <c r="H5" s="5"/>
      <c r="I5" s="5"/>
      <c r="J5" s="5"/>
      <c r="K5" s="96"/>
      <c r="L5" s="96"/>
    </row>
    <row r="6" spans="1:12" ht="13.8" thickBot="1" x14ac:dyDescent="0.3">
      <c r="A6" s="41"/>
      <c r="B6" s="41"/>
      <c r="C6" s="107"/>
      <c r="D6" s="107"/>
      <c r="E6" s="5"/>
      <c r="F6" s="5"/>
      <c r="G6" s="5"/>
      <c r="H6" s="5"/>
      <c r="I6" s="5"/>
      <c r="J6" s="5"/>
      <c r="K6" s="96"/>
      <c r="L6" s="96"/>
    </row>
    <row r="7" spans="1:12" ht="14.4" thickTop="1" x14ac:dyDescent="0.25">
      <c r="A7" s="65"/>
      <c r="B7" s="73"/>
      <c r="C7" s="74"/>
      <c r="D7" s="75" t="s">
        <v>50</v>
      </c>
      <c r="E7" s="5"/>
      <c r="F7" s="32" t="s">
        <v>18</v>
      </c>
      <c r="G7" s="5"/>
      <c r="H7" s="5"/>
      <c r="I7" s="5"/>
      <c r="J7" s="5"/>
      <c r="K7" s="96"/>
      <c r="L7" s="96"/>
    </row>
    <row r="8" spans="1:12" ht="13.8" x14ac:dyDescent="0.25">
      <c r="A8" s="45"/>
      <c r="B8" s="76"/>
      <c r="C8" s="77" t="s">
        <v>92</v>
      </c>
      <c r="D8" s="78" t="s">
        <v>91</v>
      </c>
      <c r="E8" s="5"/>
      <c r="F8" s="5"/>
      <c r="G8" s="5"/>
      <c r="H8" s="5"/>
      <c r="I8" s="5"/>
      <c r="J8" s="5"/>
      <c r="K8" s="96"/>
      <c r="L8" s="96"/>
    </row>
    <row r="9" spans="1:12" ht="14.4" thickBot="1" x14ac:dyDescent="0.3">
      <c r="A9" s="79"/>
      <c r="B9" s="80"/>
      <c r="C9" s="81" t="s">
        <v>89</v>
      </c>
      <c r="D9" s="99" t="s">
        <v>39</v>
      </c>
      <c r="E9" s="5"/>
      <c r="F9" s="5" t="s">
        <v>27</v>
      </c>
      <c r="G9" s="5"/>
      <c r="H9" s="5"/>
      <c r="I9" s="5"/>
      <c r="J9" s="5"/>
      <c r="K9" s="96"/>
      <c r="L9" s="96"/>
    </row>
    <row r="10" spans="1:12" ht="6" customHeight="1" thickTop="1" x14ac:dyDescent="0.25">
      <c r="A10" s="82"/>
      <c r="B10" s="83"/>
      <c r="C10" s="84"/>
      <c r="D10" s="85"/>
      <c r="E10" s="5"/>
      <c r="F10" s="5"/>
      <c r="G10" s="5"/>
      <c r="H10" s="5"/>
      <c r="I10" s="5"/>
      <c r="J10" s="5"/>
      <c r="K10" s="96"/>
      <c r="L10" s="96"/>
    </row>
    <row r="11" spans="1:12" x14ac:dyDescent="0.25">
      <c r="A11" s="54" t="s">
        <v>0</v>
      </c>
      <c r="B11" s="45"/>
      <c r="C11" s="55">
        <v>7</v>
      </c>
      <c r="D11" s="55">
        <v>6</v>
      </c>
      <c r="E11" s="5"/>
      <c r="F11" s="5" t="s">
        <v>52</v>
      </c>
      <c r="G11" s="5"/>
      <c r="H11" s="5"/>
      <c r="I11" s="5"/>
      <c r="J11" s="5"/>
      <c r="K11" s="96"/>
      <c r="L11" s="96"/>
    </row>
    <row r="12" spans="1:12" x14ac:dyDescent="0.25">
      <c r="A12" s="54" t="s">
        <v>1</v>
      </c>
      <c r="B12" s="41"/>
      <c r="C12" s="56">
        <f>SUM(C11-C13)</f>
        <v>1.8200000000000003</v>
      </c>
      <c r="D12" s="56">
        <v>0</v>
      </c>
      <c r="E12" s="5"/>
      <c r="F12" s="5" t="s">
        <v>26</v>
      </c>
      <c r="G12" s="5"/>
      <c r="H12" s="5"/>
      <c r="I12" s="5"/>
      <c r="J12" s="5"/>
      <c r="K12" s="96"/>
      <c r="L12" s="96"/>
    </row>
    <row r="13" spans="1:12" x14ac:dyDescent="0.25">
      <c r="A13" s="57" t="s">
        <v>2</v>
      </c>
      <c r="B13" s="42"/>
      <c r="C13" s="58">
        <f>C11*C14</f>
        <v>5.18</v>
      </c>
      <c r="D13" s="58">
        <f>D11-D12</f>
        <v>6</v>
      </c>
      <c r="E13" s="5">
        <v>212</v>
      </c>
      <c r="F13" s="5"/>
      <c r="G13" s="5"/>
      <c r="H13" s="5"/>
      <c r="I13" s="5"/>
      <c r="J13" s="5"/>
      <c r="K13" s="96"/>
      <c r="L13" s="96"/>
    </row>
    <row r="14" spans="1:12" x14ac:dyDescent="0.25">
      <c r="A14" s="59" t="s">
        <v>3</v>
      </c>
      <c r="B14" s="46"/>
      <c r="C14" s="60">
        <v>0.74</v>
      </c>
      <c r="D14" s="60">
        <f>D13/D11</f>
        <v>1</v>
      </c>
      <c r="E14" s="5">
        <v>212</v>
      </c>
      <c r="F14" s="5"/>
      <c r="G14" s="5"/>
      <c r="H14" s="5"/>
      <c r="I14" s="5"/>
      <c r="J14" s="5"/>
      <c r="K14" s="96"/>
      <c r="L14" s="96"/>
    </row>
    <row r="15" spans="1:12" ht="6" customHeight="1" x14ac:dyDescent="0.25">
      <c r="A15" s="2"/>
      <c r="B15" s="1"/>
      <c r="C15" s="3"/>
      <c r="D15" s="3"/>
      <c r="E15" s="5">
        <v>213</v>
      </c>
      <c r="F15" s="5"/>
      <c r="G15" s="5"/>
      <c r="H15" s="5"/>
      <c r="I15" s="5"/>
      <c r="J15" s="5"/>
      <c r="K15" s="96"/>
      <c r="L15" s="96"/>
    </row>
    <row r="16" spans="1:12" x14ac:dyDescent="0.25">
      <c r="A16" s="54" t="s">
        <v>4</v>
      </c>
      <c r="B16" s="45"/>
      <c r="C16" s="61">
        <v>13.51</v>
      </c>
      <c r="D16" s="61">
        <v>11.24</v>
      </c>
      <c r="E16" s="5"/>
      <c r="F16" s="5" t="s">
        <v>25</v>
      </c>
      <c r="G16" s="5"/>
      <c r="H16" s="5"/>
      <c r="I16" s="5"/>
      <c r="J16" s="5"/>
      <c r="K16" s="96"/>
      <c r="L16" s="96"/>
    </row>
    <row r="17" spans="1:13" x14ac:dyDescent="0.25">
      <c r="A17" s="54" t="s">
        <v>5</v>
      </c>
      <c r="B17" s="41"/>
      <c r="C17" s="4">
        <f>SUM(C21*C22)</f>
        <v>5.625</v>
      </c>
      <c r="D17" s="4">
        <v>0</v>
      </c>
      <c r="E17" s="5"/>
      <c r="F17" s="5"/>
      <c r="G17" s="5"/>
      <c r="H17" s="5"/>
      <c r="I17" s="5"/>
      <c r="J17" s="5"/>
      <c r="K17" s="96"/>
      <c r="L17" s="96"/>
    </row>
    <row r="18" spans="1:13" x14ac:dyDescent="0.25">
      <c r="A18" s="47" t="s">
        <v>54</v>
      </c>
      <c r="B18" s="41"/>
      <c r="C18" s="62">
        <v>6.75</v>
      </c>
      <c r="D18" s="4">
        <v>0</v>
      </c>
      <c r="E18" s="5"/>
      <c r="F18" s="5" t="s">
        <v>25</v>
      </c>
      <c r="G18" s="5"/>
      <c r="H18" s="5"/>
      <c r="I18" s="5"/>
      <c r="J18" s="5"/>
      <c r="K18" s="96"/>
      <c r="L18" s="96"/>
    </row>
    <row r="19" spans="1:13" x14ac:dyDescent="0.25">
      <c r="A19" s="47" t="s">
        <v>55</v>
      </c>
      <c r="B19" s="43"/>
      <c r="C19" s="63">
        <f>SUM(C18*0.25)</f>
        <v>1.6875</v>
      </c>
      <c r="D19" s="63">
        <v>0</v>
      </c>
      <c r="E19" s="5"/>
      <c r="F19" s="5"/>
      <c r="G19" s="5"/>
      <c r="H19" s="5"/>
      <c r="I19" s="5"/>
      <c r="J19" s="5"/>
      <c r="K19" s="96"/>
      <c r="L19" s="96"/>
    </row>
    <row r="20" spans="1:13" x14ac:dyDescent="0.25">
      <c r="A20" s="47" t="s">
        <v>56</v>
      </c>
      <c r="B20" s="44"/>
      <c r="C20" s="63">
        <f>SUM(C18:C19)</f>
        <v>8.4375</v>
      </c>
      <c r="D20" s="63">
        <v>0</v>
      </c>
      <c r="E20" s="5"/>
      <c r="G20" s="5"/>
      <c r="H20" s="5"/>
      <c r="I20" s="5"/>
      <c r="J20" s="5"/>
      <c r="K20" s="96"/>
      <c r="L20" s="96"/>
    </row>
    <row r="21" spans="1:13" x14ac:dyDescent="0.25">
      <c r="A21" s="47" t="s">
        <v>57</v>
      </c>
      <c r="B21" s="44"/>
      <c r="C21" s="63">
        <f>C20/60</f>
        <v>0.140625</v>
      </c>
      <c r="D21" s="63">
        <f>D20/60</f>
        <v>0</v>
      </c>
      <c r="E21" s="5"/>
      <c r="F21" s="39"/>
      <c r="G21" s="5"/>
      <c r="H21" s="5"/>
      <c r="I21" s="5"/>
      <c r="J21" s="5"/>
      <c r="K21" s="96"/>
      <c r="L21" s="96"/>
      <c r="M21" s="98"/>
    </row>
    <row r="22" spans="1:13" x14ac:dyDescent="0.25">
      <c r="A22" s="47" t="s">
        <v>58</v>
      </c>
      <c r="B22" s="43"/>
      <c r="C22" s="111">
        <v>40</v>
      </c>
      <c r="D22" s="86">
        <v>0</v>
      </c>
      <c r="E22" s="5"/>
      <c r="F22" s="5" t="s">
        <v>25</v>
      </c>
      <c r="G22" s="5"/>
      <c r="H22" s="5"/>
      <c r="I22" s="5"/>
      <c r="J22" s="5"/>
      <c r="K22" s="96"/>
      <c r="L22" s="96"/>
    </row>
    <row r="23" spans="1:13" x14ac:dyDescent="0.25">
      <c r="A23" s="54" t="s">
        <v>51</v>
      </c>
      <c r="B23" s="41"/>
      <c r="C23" s="4">
        <f>SUM(C13*0.07)</f>
        <v>0.36260000000000003</v>
      </c>
      <c r="D23" s="4">
        <v>0</v>
      </c>
      <c r="E23" s="5"/>
      <c r="F23" s="5"/>
      <c r="G23" s="5"/>
      <c r="H23" s="5"/>
      <c r="I23" s="5"/>
      <c r="J23" s="5"/>
      <c r="K23" s="96"/>
      <c r="L23" s="96"/>
    </row>
    <row r="24" spans="1:13" x14ac:dyDescent="0.25">
      <c r="A24" s="57" t="s">
        <v>9</v>
      </c>
      <c r="B24" s="42"/>
      <c r="C24" s="64">
        <f>C23+C17+C16</f>
        <v>19.497599999999998</v>
      </c>
      <c r="D24" s="64">
        <f>D23+D17+D16</f>
        <v>11.24</v>
      </c>
      <c r="E24" s="5"/>
      <c r="F24" s="5"/>
      <c r="G24" s="5"/>
      <c r="H24" s="5"/>
      <c r="I24" s="5"/>
      <c r="J24" s="5"/>
      <c r="K24" s="96"/>
      <c r="L24" s="96"/>
    </row>
    <row r="25" spans="1:13" ht="6" customHeight="1" x14ac:dyDescent="0.25">
      <c r="A25" s="2"/>
      <c r="B25" s="1"/>
      <c r="C25" s="4"/>
      <c r="D25" s="4"/>
      <c r="E25" s="5"/>
      <c r="F25" s="5"/>
      <c r="G25" s="5"/>
      <c r="H25" s="5"/>
      <c r="I25" s="5"/>
      <c r="J25" s="5"/>
      <c r="K25" s="96"/>
      <c r="L25" s="96"/>
    </row>
    <row r="26" spans="1:13" x14ac:dyDescent="0.25">
      <c r="A26" s="54" t="s">
        <v>6</v>
      </c>
      <c r="B26" s="41"/>
      <c r="C26" s="55">
        <v>2</v>
      </c>
      <c r="D26" s="55">
        <v>2</v>
      </c>
      <c r="E26" s="5"/>
      <c r="F26" s="5" t="s">
        <v>25</v>
      </c>
      <c r="G26" s="5"/>
      <c r="H26" s="5"/>
      <c r="I26" s="5"/>
      <c r="J26" s="5"/>
      <c r="K26" s="96"/>
      <c r="L26" s="96"/>
    </row>
    <row r="27" spans="1:13" x14ac:dyDescent="0.25">
      <c r="A27" s="54" t="s">
        <v>7</v>
      </c>
      <c r="B27" s="41"/>
      <c r="C27" s="56">
        <f>(C13*16)/C26</f>
        <v>41.44</v>
      </c>
      <c r="D27" s="56">
        <f>(D13*16)/D26</f>
        <v>48</v>
      </c>
      <c r="E27" s="5"/>
      <c r="F27" s="5"/>
      <c r="G27" s="5"/>
      <c r="H27" s="5"/>
      <c r="I27" s="5"/>
      <c r="J27" s="5"/>
      <c r="K27" s="96"/>
      <c r="L27" s="96"/>
    </row>
    <row r="28" spans="1:13" x14ac:dyDescent="0.25">
      <c r="A28" s="57" t="s">
        <v>10</v>
      </c>
      <c r="B28" s="42"/>
      <c r="C28" s="64">
        <f>C24/C27</f>
        <v>0.47050193050193051</v>
      </c>
      <c r="D28" s="64">
        <f>D24/D27</f>
        <v>0.23416666666666666</v>
      </c>
      <c r="E28" s="5"/>
      <c r="F28" s="5"/>
      <c r="G28" s="5"/>
      <c r="H28" s="5"/>
      <c r="I28" s="5"/>
      <c r="J28" s="5"/>
      <c r="K28" s="96"/>
      <c r="L28" s="96"/>
    </row>
    <row r="29" spans="1:13" s="98" customFormat="1" x14ac:dyDescent="0.25">
      <c r="A29" s="116"/>
      <c r="B29" s="116"/>
      <c r="C29" s="116"/>
      <c r="D29" s="116"/>
      <c r="E29" s="5"/>
      <c r="F29" s="5"/>
      <c r="G29" s="5"/>
      <c r="H29" s="5"/>
      <c r="I29" s="5"/>
      <c r="J29" s="5"/>
      <c r="K29" s="96"/>
      <c r="L29" s="96"/>
    </row>
    <row r="30" spans="1:13" x14ac:dyDescent="0.25">
      <c r="A30" s="117" t="s">
        <v>8</v>
      </c>
      <c r="B30" s="118"/>
      <c r="C30" s="118"/>
      <c r="D30" s="119"/>
      <c r="E30" s="5"/>
      <c r="F30" s="5"/>
      <c r="G30" s="5"/>
      <c r="H30" s="5"/>
      <c r="I30" s="5"/>
      <c r="J30" s="5"/>
      <c r="K30" s="96"/>
      <c r="L30" s="96"/>
    </row>
    <row r="31" spans="1:13" ht="6" customHeight="1" x14ac:dyDescent="0.25">
      <c r="A31" s="112"/>
      <c r="B31" s="113"/>
      <c r="C31" s="113"/>
      <c r="D31" s="114"/>
      <c r="E31" s="5"/>
      <c r="F31" s="5"/>
      <c r="G31" s="5"/>
      <c r="H31" s="5"/>
      <c r="I31" s="5"/>
      <c r="J31" s="5"/>
      <c r="K31" s="96"/>
      <c r="L31" s="96"/>
    </row>
    <row r="32" spans="1:13" x14ac:dyDescent="0.25">
      <c r="A32" s="54" t="s">
        <v>10</v>
      </c>
      <c r="B32" s="45"/>
      <c r="C32" s="65"/>
      <c r="D32" s="4">
        <f>D28</f>
        <v>0.23416666666666666</v>
      </c>
      <c r="E32" s="5"/>
      <c r="F32" s="5"/>
      <c r="G32" s="5"/>
      <c r="H32" s="5"/>
      <c r="I32" s="5"/>
      <c r="J32" s="5"/>
      <c r="K32" s="96"/>
      <c r="L32" s="96"/>
    </row>
    <row r="33" spans="1:12" x14ac:dyDescent="0.25">
      <c r="A33" s="54" t="s">
        <v>13</v>
      </c>
      <c r="B33" s="45"/>
      <c r="C33" s="65"/>
      <c r="D33" s="61">
        <v>6</v>
      </c>
      <c r="E33" s="5"/>
      <c r="F33" s="5" t="s">
        <v>25</v>
      </c>
      <c r="G33" s="5"/>
      <c r="H33" s="5"/>
      <c r="I33" s="5"/>
      <c r="J33" s="5"/>
      <c r="K33" s="96"/>
      <c r="L33" s="96"/>
    </row>
    <row r="34" spans="1:12" x14ac:dyDescent="0.25">
      <c r="A34" s="54" t="s">
        <v>14</v>
      </c>
      <c r="B34" s="45"/>
      <c r="C34" s="65"/>
      <c r="D34" s="4">
        <f>D33+D32</f>
        <v>6.2341666666666669</v>
      </c>
      <c r="E34" s="5"/>
      <c r="F34" s="5"/>
      <c r="G34" s="5"/>
      <c r="H34" s="5"/>
      <c r="I34" s="5"/>
      <c r="J34" s="5"/>
      <c r="K34" s="96"/>
      <c r="L34" s="96"/>
    </row>
    <row r="35" spans="1:12" x14ac:dyDescent="0.25">
      <c r="A35" s="54" t="s">
        <v>15</v>
      </c>
      <c r="B35" s="45"/>
      <c r="C35" s="65"/>
      <c r="D35" s="61">
        <v>11</v>
      </c>
      <c r="E35" s="5"/>
      <c r="F35" s="5" t="s">
        <v>25</v>
      </c>
      <c r="G35" s="5"/>
      <c r="H35" s="5"/>
      <c r="I35" s="5"/>
      <c r="J35" s="5"/>
      <c r="K35" s="96"/>
      <c r="L35" s="96"/>
    </row>
    <row r="36" spans="1:12" x14ac:dyDescent="0.25">
      <c r="A36" s="2" t="s">
        <v>16</v>
      </c>
      <c r="B36" s="1"/>
      <c r="C36" s="66"/>
      <c r="D36" s="67">
        <f>D35-D34</f>
        <v>4.7658333333333331</v>
      </c>
      <c r="E36" s="5"/>
      <c r="F36" s="5"/>
      <c r="G36" s="5"/>
      <c r="H36" s="5"/>
      <c r="I36" s="5"/>
      <c r="J36" s="5"/>
      <c r="K36" s="96"/>
      <c r="L36" s="96"/>
    </row>
    <row r="37" spans="1:12" x14ac:dyDescent="0.25">
      <c r="A37" s="57" t="s">
        <v>17</v>
      </c>
      <c r="B37" s="42"/>
      <c r="C37" s="68"/>
      <c r="D37" s="69">
        <f>D36/D35</f>
        <v>0.43325757575757573</v>
      </c>
      <c r="E37" s="5"/>
      <c r="F37" s="5"/>
      <c r="G37" s="5"/>
      <c r="H37" s="5"/>
      <c r="I37" s="5"/>
      <c r="J37" s="5"/>
      <c r="K37" s="96"/>
      <c r="L37" s="96"/>
    </row>
    <row r="38" spans="1:12" s="98" customFormat="1" x14ac:dyDescent="0.25">
      <c r="A38" s="116"/>
      <c r="B38" s="116"/>
      <c r="C38" s="116"/>
      <c r="D38" s="116"/>
      <c r="E38" s="5"/>
      <c r="F38" s="5"/>
      <c r="G38" s="5"/>
      <c r="H38" s="5"/>
      <c r="I38" s="5"/>
      <c r="J38" s="5"/>
      <c r="K38" s="96"/>
      <c r="L38" s="96"/>
    </row>
    <row r="39" spans="1:12" s="98" customFormat="1" x14ac:dyDescent="0.25">
      <c r="A39" s="117" t="s">
        <v>24</v>
      </c>
      <c r="B39" s="118"/>
      <c r="C39" s="118"/>
      <c r="D39" s="119"/>
      <c r="E39" s="5"/>
      <c r="F39" s="5"/>
      <c r="G39" s="5"/>
      <c r="H39" s="5"/>
      <c r="I39" s="5"/>
      <c r="J39" s="5"/>
      <c r="K39" s="96"/>
      <c r="L39" s="96"/>
    </row>
    <row r="40" spans="1:12" s="98" customFormat="1" ht="6" customHeight="1" x14ac:dyDescent="0.25">
      <c r="A40" s="112"/>
      <c r="B40" s="113"/>
      <c r="C40" s="113"/>
      <c r="D40" s="114"/>
      <c r="E40" s="5"/>
      <c r="F40" s="5"/>
      <c r="G40" s="5"/>
      <c r="H40" s="5"/>
      <c r="I40" s="5"/>
      <c r="J40" s="5"/>
      <c r="K40" s="96"/>
      <c r="L40" s="96"/>
    </row>
    <row r="41" spans="1:12" x14ac:dyDescent="0.25">
      <c r="A41" s="54" t="s">
        <v>12</v>
      </c>
      <c r="B41" s="45"/>
      <c r="C41" s="65"/>
      <c r="D41" s="4">
        <f>C28-D28</f>
        <v>0.23633526383526385</v>
      </c>
      <c r="E41" s="5"/>
      <c r="F41" s="5"/>
      <c r="G41" s="5"/>
      <c r="H41" s="5"/>
      <c r="I41" s="5"/>
      <c r="J41" s="5"/>
      <c r="K41" s="96"/>
      <c r="L41" s="96"/>
    </row>
    <row r="42" spans="1:12" x14ac:dyDescent="0.25">
      <c r="A42" s="54" t="s">
        <v>20</v>
      </c>
      <c r="B42" s="45"/>
      <c r="C42" s="65"/>
      <c r="D42" s="70">
        <v>50</v>
      </c>
      <c r="E42" s="5"/>
      <c r="F42" s="5" t="s">
        <v>25</v>
      </c>
      <c r="G42" s="5"/>
      <c r="H42" s="5"/>
      <c r="I42" s="5"/>
      <c r="J42" s="5"/>
      <c r="K42" s="96"/>
      <c r="L42" s="96"/>
    </row>
    <row r="43" spans="1:12" x14ac:dyDescent="0.25">
      <c r="A43" s="54" t="s">
        <v>19</v>
      </c>
      <c r="B43" s="45"/>
      <c r="C43" s="65"/>
      <c r="D43" s="70">
        <v>362</v>
      </c>
      <c r="E43" s="5"/>
      <c r="F43" s="5" t="s">
        <v>25</v>
      </c>
      <c r="G43" s="5"/>
      <c r="H43" s="5"/>
      <c r="I43" s="5"/>
      <c r="J43" s="5"/>
      <c r="K43" s="96"/>
      <c r="L43" s="96"/>
    </row>
    <row r="44" spans="1:12" x14ac:dyDescent="0.25">
      <c r="A44" s="57" t="s">
        <v>11</v>
      </c>
      <c r="B44" s="42"/>
      <c r="C44" s="71"/>
      <c r="D44" s="64">
        <f>D41*D42*D43</f>
        <v>4277.6682754182757</v>
      </c>
      <c r="E44" s="5"/>
      <c r="F44" s="5"/>
      <c r="G44" s="5"/>
      <c r="H44" s="5"/>
      <c r="I44" s="5"/>
      <c r="J44" s="5"/>
      <c r="K44" s="96"/>
      <c r="L44" s="96"/>
    </row>
    <row r="45" spans="1:12" x14ac:dyDescent="0.25">
      <c r="A45" s="41"/>
      <c r="B45" s="41"/>
      <c r="C45" s="107"/>
      <c r="D45" s="107"/>
      <c r="E45" s="5"/>
      <c r="F45" s="5"/>
      <c r="G45" s="5"/>
      <c r="H45" s="5"/>
      <c r="I45" s="5"/>
      <c r="J45" s="5"/>
      <c r="K45" s="96"/>
      <c r="L45" s="96"/>
    </row>
    <row r="46" spans="1:12" x14ac:dyDescent="0.25">
      <c r="A46" s="94" t="s">
        <v>21</v>
      </c>
      <c r="B46" s="92" t="s">
        <v>98</v>
      </c>
      <c r="C46" s="93"/>
      <c r="D46" s="93"/>
      <c r="E46" s="5"/>
      <c r="F46" s="5" t="s">
        <v>28</v>
      </c>
      <c r="G46" s="5"/>
      <c r="H46" s="5"/>
      <c r="I46" s="5"/>
      <c r="J46" s="5"/>
      <c r="K46" s="96"/>
      <c r="L46" s="96"/>
    </row>
    <row r="47" spans="1:12" x14ac:dyDescent="0.25">
      <c r="A47" s="94" t="s">
        <v>22</v>
      </c>
      <c r="B47" s="92"/>
      <c r="C47" s="93"/>
      <c r="D47" s="93"/>
      <c r="E47" s="5"/>
      <c r="F47" s="5"/>
      <c r="G47" s="5"/>
      <c r="H47" s="5"/>
      <c r="I47" s="5"/>
      <c r="J47" s="5"/>
      <c r="K47" s="96"/>
      <c r="L47" s="96"/>
    </row>
    <row r="48" spans="1:12" x14ac:dyDescent="0.25">
      <c r="A48" s="94"/>
      <c r="B48" s="92"/>
      <c r="C48" s="93"/>
      <c r="D48" s="93"/>
      <c r="E48" s="5"/>
      <c r="F48" s="5" t="s">
        <v>29</v>
      </c>
      <c r="G48" s="5"/>
      <c r="H48" s="5"/>
      <c r="I48" s="5"/>
      <c r="J48" s="5"/>
      <c r="K48" s="96"/>
      <c r="L48" s="96"/>
    </row>
    <row r="49" spans="1:12" x14ac:dyDescent="0.25">
      <c r="A49" s="94" t="s">
        <v>23</v>
      </c>
      <c r="B49" s="95">
        <f ca="1">TODAY()</f>
        <v>42258</v>
      </c>
      <c r="C49" s="93"/>
      <c r="D49" s="93"/>
      <c r="E49" s="5"/>
      <c r="F49" s="5" t="s">
        <v>30</v>
      </c>
      <c r="G49" s="5"/>
      <c r="H49" s="5"/>
      <c r="I49" s="5"/>
      <c r="J49" s="5"/>
      <c r="K49" s="96"/>
      <c r="L49" s="96"/>
    </row>
    <row r="50" spans="1:12" x14ac:dyDescent="0.25">
      <c r="A50" s="41"/>
      <c r="B50" s="41"/>
      <c r="C50" s="107"/>
      <c r="D50" s="107"/>
      <c r="E50" s="5"/>
      <c r="F50" s="5"/>
      <c r="G50" s="5"/>
      <c r="H50" s="5"/>
      <c r="I50" s="5"/>
      <c r="J50" s="5"/>
      <c r="K50" s="96"/>
      <c r="L50" s="96"/>
    </row>
    <row r="51" spans="1:12" x14ac:dyDescent="0.25">
      <c r="A51" s="5"/>
      <c r="B51" s="5"/>
      <c r="C51" s="38"/>
      <c r="D51" s="38"/>
      <c r="E51" s="5"/>
      <c r="F51" s="5"/>
      <c r="G51" s="5"/>
      <c r="H51" s="5"/>
      <c r="I51" s="5"/>
      <c r="J51" s="5"/>
      <c r="K51" s="96"/>
      <c r="L51" s="96"/>
    </row>
    <row r="52" spans="1:12" x14ac:dyDescent="0.25">
      <c r="A52" s="5"/>
      <c r="B52" s="5"/>
      <c r="C52" s="38"/>
      <c r="D52" s="38"/>
      <c r="E52" s="5"/>
      <c r="F52" s="5"/>
      <c r="G52" s="5"/>
      <c r="H52" s="5"/>
      <c r="I52" s="5"/>
      <c r="J52" s="5"/>
      <c r="K52" s="96"/>
      <c r="L52" s="96"/>
    </row>
    <row r="53" spans="1:12" x14ac:dyDescent="0.25">
      <c r="A53" s="5"/>
      <c r="B53" s="5"/>
      <c r="C53" s="38"/>
      <c r="D53" s="38"/>
      <c r="E53" s="5"/>
      <c r="F53" s="5"/>
      <c r="G53" s="5"/>
      <c r="H53" s="5"/>
      <c r="I53" s="5"/>
      <c r="J53" s="5"/>
      <c r="K53" s="96"/>
      <c r="L53" s="96"/>
    </row>
    <row r="54" spans="1:12" x14ac:dyDescent="0.25">
      <c r="A54" s="5"/>
      <c r="B54" s="5"/>
      <c r="C54" s="38"/>
      <c r="D54" s="38"/>
      <c r="E54" s="5"/>
      <c r="F54" s="5"/>
      <c r="G54" s="5"/>
      <c r="H54" s="5"/>
      <c r="I54" s="5"/>
      <c r="J54" s="5"/>
      <c r="K54" s="96"/>
      <c r="L54" s="96"/>
    </row>
  </sheetData>
  <sheetProtection sheet="1" objects="1" scenarios="1" selectLockedCells="1"/>
  <mergeCells count="7">
    <mergeCell ref="A40:D40"/>
    <mergeCell ref="A1:D1"/>
    <mergeCell ref="A29:D29"/>
    <mergeCell ref="A30:D30"/>
    <mergeCell ref="A31:D31"/>
    <mergeCell ref="A38:D38"/>
    <mergeCell ref="A39:D39"/>
  </mergeCells>
  <printOptions horizontalCentered="1"/>
  <pageMargins left="0.5" right="0.5" top="0.5" bottom="0.75" header="0.5" footer="0.5"/>
  <pageSetup orientation="portrait" verticalDpi="300" r:id="rId1"/>
  <headerFooter alignWithMargins="0">
    <oddFooter>&amp;C&amp;"Verdana,Regular"&amp;A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4"/>
  <sheetViews>
    <sheetView topLeftCell="A38" workbookViewId="0">
      <selection activeCell="B46" sqref="B46"/>
    </sheetView>
  </sheetViews>
  <sheetFormatPr defaultColWidth="9.109375" defaultRowHeight="13.2" x14ac:dyDescent="0.25"/>
  <cols>
    <col min="1" max="1" width="15.6640625" style="34" customWidth="1"/>
    <col min="2" max="2" width="30.44140625" style="34" customWidth="1"/>
    <col min="3" max="3" width="19.6640625" style="40" customWidth="1"/>
    <col min="4" max="4" width="27.5546875" style="40" customWidth="1"/>
    <col min="5" max="5" width="1.6640625" style="34" customWidth="1"/>
    <col min="6" max="10" width="9.109375" style="34"/>
    <col min="11" max="16384" width="9.109375" style="97"/>
  </cols>
  <sheetData>
    <row r="1" spans="1:12" ht="27" customHeight="1" x14ac:dyDescent="0.25">
      <c r="A1" s="115"/>
      <c r="B1" s="115"/>
      <c r="C1" s="115"/>
      <c r="D1" s="115"/>
      <c r="E1" s="5"/>
      <c r="F1" s="5"/>
      <c r="G1" s="5"/>
      <c r="H1" s="5"/>
      <c r="I1" s="5"/>
      <c r="J1" s="5"/>
      <c r="K1" s="96"/>
      <c r="L1" s="96"/>
    </row>
    <row r="2" spans="1:12" x14ac:dyDescent="0.25">
      <c r="A2" s="41"/>
      <c r="B2" s="41"/>
      <c r="C2" s="72"/>
      <c r="D2" s="72"/>
      <c r="E2" s="5"/>
      <c r="F2" s="5"/>
      <c r="G2" s="5"/>
      <c r="H2" s="5"/>
      <c r="I2" s="5"/>
      <c r="J2" s="5"/>
      <c r="K2" s="96"/>
      <c r="L2" s="96"/>
    </row>
    <row r="3" spans="1:12" x14ac:dyDescent="0.25">
      <c r="A3" s="41"/>
      <c r="B3" s="41"/>
      <c r="C3" s="72"/>
      <c r="D3" s="72"/>
      <c r="E3" s="5"/>
      <c r="F3" s="5"/>
      <c r="G3" s="5"/>
      <c r="H3" s="5"/>
      <c r="I3" s="5"/>
      <c r="J3" s="5"/>
      <c r="K3" s="96"/>
      <c r="L3" s="96"/>
    </row>
    <row r="4" spans="1:12" x14ac:dyDescent="0.25">
      <c r="A4" s="41"/>
      <c r="B4" s="41"/>
      <c r="C4" s="72"/>
      <c r="D4" s="72"/>
      <c r="E4" s="5"/>
      <c r="F4" s="5" t="s">
        <v>59</v>
      </c>
      <c r="G4" s="5"/>
      <c r="H4" s="5"/>
      <c r="I4" s="5"/>
      <c r="J4" s="5"/>
      <c r="K4" s="96">
        <v>1</v>
      </c>
      <c r="L4" s="96"/>
    </row>
    <row r="5" spans="1:12" x14ac:dyDescent="0.25">
      <c r="A5" s="41"/>
      <c r="B5" s="41"/>
      <c r="C5" s="72"/>
      <c r="D5" s="72"/>
      <c r="E5" s="5"/>
      <c r="F5" s="5"/>
      <c r="G5" s="5"/>
      <c r="H5" s="5"/>
      <c r="I5" s="5"/>
      <c r="J5" s="5"/>
      <c r="K5" s="96"/>
      <c r="L5" s="96"/>
    </row>
    <row r="6" spans="1:12" ht="13.8" thickBot="1" x14ac:dyDescent="0.3">
      <c r="A6" s="41"/>
      <c r="B6" s="41"/>
      <c r="C6" s="72"/>
      <c r="D6" s="72"/>
      <c r="E6" s="5"/>
      <c r="F6" s="5"/>
      <c r="G6" s="5"/>
      <c r="H6" s="5"/>
      <c r="I6" s="5"/>
      <c r="J6" s="5"/>
      <c r="K6" s="96"/>
      <c r="L6" s="96"/>
    </row>
    <row r="7" spans="1:12" ht="14.4" thickTop="1" x14ac:dyDescent="0.25">
      <c r="A7" s="65"/>
      <c r="B7" s="73"/>
      <c r="C7" s="74"/>
      <c r="D7" s="75" t="s">
        <v>50</v>
      </c>
      <c r="E7" s="5"/>
      <c r="F7" s="32" t="s">
        <v>18</v>
      </c>
      <c r="G7" s="5"/>
      <c r="H7" s="5"/>
      <c r="I7" s="5"/>
      <c r="J7" s="5"/>
      <c r="K7" s="96"/>
      <c r="L7" s="96"/>
    </row>
    <row r="8" spans="1:12" ht="13.8" x14ac:dyDescent="0.25">
      <c r="A8" s="45"/>
      <c r="B8" s="76"/>
      <c r="C8" s="77" t="s">
        <v>37</v>
      </c>
      <c r="D8" s="78" t="s">
        <v>61</v>
      </c>
      <c r="E8" s="5"/>
      <c r="F8" s="5"/>
      <c r="G8" s="5"/>
      <c r="H8" s="5"/>
      <c r="I8" s="5"/>
      <c r="J8" s="5"/>
      <c r="K8" s="96"/>
      <c r="L8" s="96"/>
    </row>
    <row r="9" spans="1:12" ht="14.4" thickBot="1" x14ac:dyDescent="0.3">
      <c r="A9" s="79"/>
      <c r="B9" s="80"/>
      <c r="C9" s="81" t="s">
        <v>38</v>
      </c>
      <c r="D9" s="99" t="s">
        <v>39</v>
      </c>
      <c r="E9" s="5"/>
      <c r="F9" s="5" t="s">
        <v>27</v>
      </c>
      <c r="G9" s="5"/>
      <c r="H9" s="5"/>
      <c r="I9" s="5"/>
      <c r="J9" s="5"/>
      <c r="K9" s="96"/>
      <c r="L9" s="96"/>
    </row>
    <row r="10" spans="1:12" ht="6" customHeight="1" thickTop="1" x14ac:dyDescent="0.25">
      <c r="A10" s="88"/>
      <c r="B10" s="89"/>
      <c r="C10" s="90"/>
      <c r="D10" s="91"/>
      <c r="E10" s="5"/>
      <c r="F10" s="5"/>
      <c r="G10" s="5"/>
      <c r="H10" s="5"/>
      <c r="I10" s="5"/>
      <c r="J10" s="5"/>
      <c r="K10" s="96"/>
      <c r="L10" s="96"/>
    </row>
    <row r="11" spans="1:12" x14ac:dyDescent="0.25">
      <c r="A11" s="54" t="s">
        <v>0</v>
      </c>
      <c r="B11" s="45"/>
      <c r="C11" s="55">
        <v>50</v>
      </c>
      <c r="D11" s="55">
        <v>20</v>
      </c>
      <c r="E11" s="5"/>
      <c r="F11" s="5" t="s">
        <v>52</v>
      </c>
      <c r="G11" s="5"/>
      <c r="H11" s="5"/>
      <c r="I11" s="5"/>
      <c r="J11" s="5"/>
      <c r="K11" s="96"/>
      <c r="L11" s="96"/>
    </row>
    <row r="12" spans="1:12" x14ac:dyDescent="0.25">
      <c r="A12" s="54" t="s">
        <v>1</v>
      </c>
      <c r="B12" s="41"/>
      <c r="C12" s="56">
        <f>SUM(C11-C13)</f>
        <v>18</v>
      </c>
      <c r="D12" s="56">
        <v>0</v>
      </c>
      <c r="E12" s="5"/>
      <c r="F12" s="5" t="s">
        <v>26</v>
      </c>
      <c r="G12" s="5"/>
      <c r="H12" s="5"/>
      <c r="I12" s="5"/>
      <c r="J12" s="5"/>
      <c r="K12" s="96"/>
      <c r="L12" s="96"/>
    </row>
    <row r="13" spans="1:12" x14ac:dyDescent="0.25">
      <c r="A13" s="57" t="s">
        <v>2</v>
      </c>
      <c r="B13" s="42"/>
      <c r="C13" s="58">
        <f>C11*C14</f>
        <v>32</v>
      </c>
      <c r="D13" s="58">
        <f>D11-D12</f>
        <v>20</v>
      </c>
      <c r="E13" s="5">
        <v>212</v>
      </c>
      <c r="F13" s="5"/>
      <c r="G13" s="5"/>
      <c r="H13" s="5"/>
      <c r="I13" s="5"/>
      <c r="J13" s="5"/>
      <c r="K13" s="96"/>
      <c r="L13" s="96"/>
    </row>
    <row r="14" spans="1:12" x14ac:dyDescent="0.25">
      <c r="A14" s="59" t="s">
        <v>3</v>
      </c>
      <c r="B14" s="46"/>
      <c r="C14" s="60">
        <v>0.64</v>
      </c>
      <c r="D14" s="60">
        <f>D13/D11</f>
        <v>1</v>
      </c>
      <c r="E14" s="5">
        <v>212</v>
      </c>
      <c r="F14" s="5"/>
      <c r="G14" s="5"/>
      <c r="H14" s="5"/>
      <c r="I14" s="5"/>
      <c r="J14" s="5"/>
      <c r="K14" s="96"/>
      <c r="L14" s="96"/>
    </row>
    <row r="15" spans="1:12" ht="6" customHeight="1" x14ac:dyDescent="0.25">
      <c r="A15" s="2"/>
      <c r="B15" s="1"/>
      <c r="C15" s="3"/>
      <c r="D15" s="3"/>
      <c r="E15" s="5">
        <v>213</v>
      </c>
      <c r="F15" s="5"/>
      <c r="G15" s="5"/>
      <c r="H15" s="5"/>
      <c r="I15" s="5"/>
      <c r="J15" s="5"/>
      <c r="K15" s="96"/>
      <c r="L15" s="96"/>
    </row>
    <row r="16" spans="1:12" x14ac:dyDescent="0.25">
      <c r="A16" s="54" t="s">
        <v>4</v>
      </c>
      <c r="B16" s="45"/>
      <c r="C16" s="61">
        <v>13.53</v>
      </c>
      <c r="D16" s="61">
        <v>13.23</v>
      </c>
      <c r="E16" s="5"/>
      <c r="F16" s="5" t="s">
        <v>25</v>
      </c>
      <c r="G16" s="5"/>
      <c r="H16" s="5"/>
      <c r="I16" s="5"/>
      <c r="J16" s="5"/>
      <c r="K16" s="96"/>
      <c r="L16" s="96"/>
    </row>
    <row r="17" spans="1:13" x14ac:dyDescent="0.25">
      <c r="A17" s="54" t="s">
        <v>5</v>
      </c>
      <c r="B17" s="41"/>
      <c r="C17" s="4">
        <f>SUM(C21*C22)</f>
        <v>16.875</v>
      </c>
      <c r="D17" s="4">
        <v>0</v>
      </c>
      <c r="E17" s="5"/>
      <c r="F17" s="5"/>
      <c r="G17" s="5"/>
      <c r="H17" s="5"/>
      <c r="I17" s="5"/>
      <c r="J17" s="5"/>
      <c r="K17" s="96"/>
      <c r="L17" s="96"/>
    </row>
    <row r="18" spans="1:13" x14ac:dyDescent="0.25">
      <c r="A18" s="47" t="s">
        <v>54</v>
      </c>
      <c r="B18" s="41"/>
      <c r="C18" s="62">
        <v>6.75</v>
      </c>
      <c r="D18" s="4">
        <v>0</v>
      </c>
      <c r="E18" s="5"/>
      <c r="F18" s="5" t="s">
        <v>25</v>
      </c>
      <c r="G18" s="5"/>
      <c r="H18" s="5"/>
      <c r="I18" s="5"/>
      <c r="J18" s="5"/>
      <c r="K18" s="96"/>
      <c r="L18" s="96"/>
    </row>
    <row r="19" spans="1:13" x14ac:dyDescent="0.25">
      <c r="A19" s="47" t="s">
        <v>55</v>
      </c>
      <c r="B19" s="43"/>
      <c r="C19" s="63">
        <f>SUM(C18*0.25)</f>
        <v>1.6875</v>
      </c>
      <c r="D19" s="63">
        <v>0</v>
      </c>
      <c r="E19" s="5"/>
      <c r="F19" s="5"/>
      <c r="G19" s="5"/>
      <c r="H19" s="5"/>
      <c r="I19" s="5"/>
      <c r="J19" s="5"/>
      <c r="K19" s="96"/>
      <c r="L19" s="96"/>
    </row>
    <row r="20" spans="1:13" x14ac:dyDescent="0.25">
      <c r="A20" s="47" t="s">
        <v>56</v>
      </c>
      <c r="B20" s="44"/>
      <c r="C20" s="63">
        <f>SUM(C18:C19)</f>
        <v>8.4375</v>
      </c>
      <c r="D20" s="63">
        <v>0</v>
      </c>
      <c r="E20" s="5"/>
      <c r="G20" s="5"/>
      <c r="H20" s="5"/>
      <c r="I20" s="5"/>
      <c r="J20" s="5"/>
      <c r="K20" s="96"/>
      <c r="L20" s="96"/>
    </row>
    <row r="21" spans="1:13" x14ac:dyDescent="0.25">
      <c r="A21" s="47" t="s">
        <v>57</v>
      </c>
      <c r="B21" s="44"/>
      <c r="C21" s="63">
        <f>C20/60</f>
        <v>0.140625</v>
      </c>
      <c r="D21" s="63">
        <f>D20/60</f>
        <v>0</v>
      </c>
      <c r="E21" s="5"/>
      <c r="F21" s="39"/>
      <c r="G21" s="5"/>
      <c r="H21" s="5"/>
      <c r="I21" s="5"/>
      <c r="J21" s="5"/>
      <c r="K21" s="96"/>
      <c r="L21" s="96"/>
      <c r="M21" s="98"/>
    </row>
    <row r="22" spans="1:13" x14ac:dyDescent="0.25">
      <c r="A22" s="47" t="s">
        <v>58</v>
      </c>
      <c r="B22" s="43"/>
      <c r="C22" s="111">
        <v>120</v>
      </c>
      <c r="D22" s="86">
        <v>0</v>
      </c>
      <c r="E22" s="5"/>
      <c r="F22" s="5" t="s">
        <v>25</v>
      </c>
      <c r="G22" s="5"/>
      <c r="H22" s="5"/>
      <c r="I22" s="5"/>
      <c r="J22" s="5"/>
      <c r="K22" s="96"/>
      <c r="L22" s="96"/>
    </row>
    <row r="23" spans="1:13" x14ac:dyDescent="0.25">
      <c r="A23" s="54" t="s">
        <v>51</v>
      </c>
      <c r="B23" s="41"/>
      <c r="C23" s="4">
        <f>SUM(C13*0.07)</f>
        <v>2.2400000000000002</v>
      </c>
      <c r="D23" s="4">
        <v>0</v>
      </c>
      <c r="E23" s="5"/>
      <c r="F23" s="5"/>
      <c r="G23" s="5"/>
      <c r="H23" s="5"/>
      <c r="I23" s="5"/>
      <c r="J23" s="5"/>
      <c r="K23" s="96"/>
      <c r="L23" s="96"/>
    </row>
    <row r="24" spans="1:13" x14ac:dyDescent="0.25">
      <c r="A24" s="57" t="s">
        <v>9</v>
      </c>
      <c r="B24" s="42"/>
      <c r="C24" s="64">
        <f>C23+C17+C16</f>
        <v>32.645000000000003</v>
      </c>
      <c r="D24" s="64">
        <f>D23+D17+D16</f>
        <v>13.23</v>
      </c>
      <c r="E24" s="5"/>
      <c r="F24" s="5"/>
      <c r="G24" s="5"/>
      <c r="H24" s="5"/>
      <c r="I24" s="5"/>
      <c r="J24" s="5"/>
      <c r="K24" s="96"/>
      <c r="L24" s="96"/>
    </row>
    <row r="25" spans="1:13" ht="6" customHeight="1" x14ac:dyDescent="0.25">
      <c r="A25" s="2"/>
      <c r="B25" s="1"/>
      <c r="C25" s="4"/>
      <c r="D25" s="4"/>
      <c r="E25" s="5"/>
      <c r="F25" s="5"/>
      <c r="G25" s="5"/>
      <c r="H25" s="5"/>
      <c r="I25" s="5"/>
      <c r="J25" s="5"/>
      <c r="K25" s="96"/>
      <c r="L25" s="96"/>
    </row>
    <row r="26" spans="1:13" x14ac:dyDescent="0.25">
      <c r="A26" s="54" t="s">
        <v>6</v>
      </c>
      <c r="B26" s="41"/>
      <c r="C26" s="55">
        <v>1</v>
      </c>
      <c r="D26" s="55">
        <v>1</v>
      </c>
      <c r="E26" s="5"/>
      <c r="F26" s="5" t="s">
        <v>25</v>
      </c>
      <c r="G26" s="5"/>
      <c r="H26" s="5"/>
      <c r="I26" s="5"/>
      <c r="J26" s="5"/>
      <c r="K26" s="96"/>
      <c r="L26" s="96"/>
    </row>
    <row r="27" spans="1:13" x14ac:dyDescent="0.25">
      <c r="A27" s="54" t="s">
        <v>7</v>
      </c>
      <c r="B27" s="41"/>
      <c r="C27" s="56">
        <f>(C13*16)/C26</f>
        <v>512</v>
      </c>
      <c r="D27" s="56">
        <f>(D13*16)/D26</f>
        <v>320</v>
      </c>
      <c r="E27" s="5"/>
      <c r="F27" s="5"/>
      <c r="G27" s="5"/>
      <c r="H27" s="5"/>
      <c r="I27" s="5"/>
      <c r="J27" s="5"/>
      <c r="K27" s="96"/>
      <c r="L27" s="96"/>
    </row>
    <row r="28" spans="1:13" x14ac:dyDescent="0.25">
      <c r="A28" s="57" t="s">
        <v>10</v>
      </c>
      <c r="B28" s="42"/>
      <c r="C28" s="64">
        <f>C24/C27</f>
        <v>6.3759765625000006E-2</v>
      </c>
      <c r="D28" s="64">
        <f>D24/D27</f>
        <v>4.1343749999999999E-2</v>
      </c>
      <c r="E28" s="5"/>
      <c r="F28" s="5"/>
      <c r="G28" s="5"/>
      <c r="H28" s="5"/>
      <c r="I28" s="5"/>
      <c r="J28" s="5"/>
      <c r="K28" s="96"/>
      <c r="L28" s="96"/>
    </row>
    <row r="29" spans="1:13" s="98" customFormat="1" x14ac:dyDescent="0.25">
      <c r="A29" s="116"/>
      <c r="B29" s="116"/>
      <c r="C29" s="116"/>
      <c r="D29" s="116"/>
      <c r="E29" s="5"/>
      <c r="F29" s="5"/>
      <c r="G29" s="5"/>
      <c r="H29" s="5"/>
      <c r="I29" s="5"/>
      <c r="J29" s="5"/>
      <c r="K29" s="96"/>
      <c r="L29" s="96"/>
    </row>
    <row r="30" spans="1:13" x14ac:dyDescent="0.25">
      <c r="A30" s="117" t="s">
        <v>8</v>
      </c>
      <c r="B30" s="118"/>
      <c r="C30" s="118"/>
      <c r="D30" s="119"/>
      <c r="E30" s="5"/>
      <c r="F30" s="5"/>
      <c r="G30" s="5"/>
      <c r="H30" s="5"/>
      <c r="I30" s="5"/>
      <c r="J30" s="5"/>
      <c r="K30" s="96"/>
      <c r="L30" s="96"/>
    </row>
    <row r="31" spans="1:13" ht="6" customHeight="1" x14ac:dyDescent="0.25">
      <c r="A31" s="112"/>
      <c r="B31" s="113"/>
      <c r="C31" s="113"/>
      <c r="D31" s="114"/>
      <c r="E31" s="5"/>
      <c r="F31" s="5"/>
      <c r="G31" s="5"/>
      <c r="H31" s="5"/>
      <c r="I31" s="5"/>
      <c r="J31" s="5"/>
      <c r="K31" s="96"/>
      <c r="L31" s="96"/>
    </row>
    <row r="32" spans="1:13" x14ac:dyDescent="0.25">
      <c r="A32" s="54" t="s">
        <v>10</v>
      </c>
      <c r="B32" s="45"/>
      <c r="C32" s="65"/>
      <c r="D32" s="4">
        <f>D28</f>
        <v>4.1343749999999999E-2</v>
      </c>
      <c r="E32" s="5"/>
      <c r="F32" s="5"/>
      <c r="G32" s="5"/>
      <c r="H32" s="5"/>
      <c r="I32" s="5"/>
      <c r="J32" s="5"/>
      <c r="K32" s="96"/>
      <c r="L32" s="96"/>
    </row>
    <row r="33" spans="1:12" x14ac:dyDescent="0.25">
      <c r="A33" s="54" t="s">
        <v>13</v>
      </c>
      <c r="B33" s="45"/>
      <c r="C33" s="65"/>
      <c r="D33" s="61">
        <v>6</v>
      </c>
      <c r="E33" s="5"/>
      <c r="F33" s="5" t="s">
        <v>25</v>
      </c>
      <c r="G33" s="5"/>
      <c r="H33" s="5"/>
      <c r="I33" s="5"/>
      <c r="J33" s="5"/>
      <c r="K33" s="96"/>
      <c r="L33" s="96"/>
    </row>
    <row r="34" spans="1:12" x14ac:dyDescent="0.25">
      <c r="A34" s="54" t="s">
        <v>14</v>
      </c>
      <c r="B34" s="45"/>
      <c r="C34" s="65"/>
      <c r="D34" s="4">
        <f>D33+D32</f>
        <v>6.0413437500000002</v>
      </c>
      <c r="E34" s="5"/>
      <c r="F34" s="5"/>
      <c r="G34" s="5"/>
      <c r="H34" s="5"/>
      <c r="I34" s="5"/>
      <c r="J34" s="5"/>
      <c r="K34" s="96"/>
      <c r="L34" s="96"/>
    </row>
    <row r="35" spans="1:12" x14ac:dyDescent="0.25">
      <c r="A35" s="54" t="s">
        <v>15</v>
      </c>
      <c r="B35" s="45"/>
      <c r="C35" s="65"/>
      <c r="D35" s="61">
        <v>11</v>
      </c>
      <c r="E35" s="5"/>
      <c r="F35" s="5" t="s">
        <v>25</v>
      </c>
      <c r="G35" s="5"/>
      <c r="H35" s="5"/>
      <c r="I35" s="5"/>
      <c r="J35" s="5"/>
      <c r="K35" s="96"/>
      <c r="L35" s="96"/>
    </row>
    <row r="36" spans="1:12" x14ac:dyDescent="0.25">
      <c r="A36" s="2" t="s">
        <v>16</v>
      </c>
      <c r="B36" s="1"/>
      <c r="C36" s="66"/>
      <c r="D36" s="67">
        <f>D35-D34</f>
        <v>4.9586562499999998</v>
      </c>
      <c r="E36" s="5"/>
      <c r="F36" s="5"/>
      <c r="G36" s="5"/>
      <c r="H36" s="5"/>
      <c r="I36" s="5"/>
      <c r="J36" s="5"/>
      <c r="K36" s="96"/>
      <c r="L36" s="96"/>
    </row>
    <row r="37" spans="1:12" x14ac:dyDescent="0.25">
      <c r="A37" s="57" t="s">
        <v>17</v>
      </c>
      <c r="B37" s="42"/>
      <c r="C37" s="68"/>
      <c r="D37" s="69">
        <f>D36/D35</f>
        <v>0.4507869318181818</v>
      </c>
      <c r="E37" s="5"/>
      <c r="F37" s="5"/>
      <c r="G37" s="5"/>
      <c r="H37" s="5"/>
      <c r="I37" s="5"/>
      <c r="J37" s="5"/>
      <c r="K37" s="96"/>
      <c r="L37" s="96"/>
    </row>
    <row r="38" spans="1:12" s="98" customFormat="1" x14ac:dyDescent="0.25">
      <c r="A38" s="116"/>
      <c r="B38" s="116"/>
      <c r="C38" s="116"/>
      <c r="D38" s="116"/>
      <c r="E38" s="5"/>
      <c r="F38" s="5"/>
      <c r="G38" s="5"/>
      <c r="H38" s="5"/>
      <c r="I38" s="5"/>
      <c r="J38" s="5"/>
      <c r="K38" s="96"/>
      <c r="L38" s="96"/>
    </row>
    <row r="39" spans="1:12" s="98" customFormat="1" x14ac:dyDescent="0.25">
      <c r="A39" s="117" t="s">
        <v>24</v>
      </c>
      <c r="B39" s="118"/>
      <c r="C39" s="118"/>
      <c r="D39" s="119"/>
      <c r="E39" s="5"/>
      <c r="F39" s="5"/>
      <c r="G39" s="5"/>
      <c r="H39" s="5"/>
      <c r="I39" s="5"/>
      <c r="J39" s="5"/>
      <c r="K39" s="96"/>
      <c r="L39" s="96"/>
    </row>
    <row r="40" spans="1:12" s="98" customFormat="1" ht="6" customHeight="1" x14ac:dyDescent="0.25">
      <c r="A40" s="112"/>
      <c r="B40" s="113"/>
      <c r="C40" s="113"/>
      <c r="D40" s="114"/>
      <c r="E40" s="5"/>
      <c r="F40" s="5"/>
      <c r="G40" s="5"/>
      <c r="H40" s="5"/>
      <c r="I40" s="5"/>
      <c r="J40" s="5"/>
      <c r="K40" s="96"/>
      <c r="L40" s="96"/>
    </row>
    <row r="41" spans="1:12" x14ac:dyDescent="0.25">
      <c r="A41" s="54" t="s">
        <v>12</v>
      </c>
      <c r="B41" s="45"/>
      <c r="C41" s="65"/>
      <c r="D41" s="4">
        <f>C28-D28</f>
        <v>2.2416015625000008E-2</v>
      </c>
      <c r="E41" s="5"/>
      <c r="F41" s="5"/>
      <c r="G41" s="5"/>
      <c r="H41" s="5"/>
      <c r="I41" s="5"/>
      <c r="J41" s="5"/>
      <c r="K41" s="96"/>
      <c r="L41" s="96"/>
    </row>
    <row r="42" spans="1:12" x14ac:dyDescent="0.25">
      <c r="A42" s="54" t="s">
        <v>20</v>
      </c>
      <c r="B42" s="45"/>
      <c r="C42" s="65"/>
      <c r="D42" s="70">
        <v>50</v>
      </c>
      <c r="E42" s="5"/>
      <c r="F42" s="5" t="s">
        <v>25</v>
      </c>
      <c r="G42" s="5"/>
      <c r="H42" s="5"/>
      <c r="I42" s="5"/>
      <c r="J42" s="5"/>
      <c r="K42" s="96"/>
      <c r="L42" s="96"/>
    </row>
    <row r="43" spans="1:12" x14ac:dyDescent="0.25">
      <c r="A43" s="54" t="s">
        <v>19</v>
      </c>
      <c r="B43" s="45"/>
      <c r="C43" s="65"/>
      <c r="D43" s="70">
        <v>362</v>
      </c>
      <c r="E43" s="5"/>
      <c r="F43" s="5" t="s">
        <v>25</v>
      </c>
      <c r="G43" s="5"/>
      <c r="H43" s="5"/>
      <c r="I43" s="5"/>
      <c r="J43" s="5"/>
      <c r="K43" s="96"/>
      <c r="L43" s="96"/>
    </row>
    <row r="44" spans="1:12" x14ac:dyDescent="0.25">
      <c r="A44" s="57" t="s">
        <v>11</v>
      </c>
      <c r="B44" s="42"/>
      <c r="C44" s="71"/>
      <c r="D44" s="64">
        <f>D41*D42*D43</f>
        <v>405.72988281250008</v>
      </c>
      <c r="E44" s="5"/>
      <c r="F44" s="5"/>
      <c r="G44" s="5"/>
      <c r="H44" s="5"/>
      <c r="I44" s="5"/>
      <c r="J44" s="5"/>
      <c r="K44" s="96"/>
      <c r="L44" s="96"/>
    </row>
    <row r="45" spans="1:12" x14ac:dyDescent="0.25">
      <c r="A45" s="41"/>
      <c r="B45" s="41"/>
      <c r="C45" s="72"/>
      <c r="D45" s="72"/>
      <c r="E45" s="5"/>
      <c r="F45" s="5"/>
      <c r="G45" s="5"/>
      <c r="H45" s="5"/>
      <c r="I45" s="5"/>
      <c r="J45" s="5"/>
      <c r="K45" s="96"/>
      <c r="L45" s="96"/>
    </row>
    <row r="46" spans="1:12" x14ac:dyDescent="0.25">
      <c r="A46" s="94" t="s">
        <v>21</v>
      </c>
      <c r="B46" s="92" t="s">
        <v>98</v>
      </c>
      <c r="C46" s="93"/>
      <c r="D46" s="93"/>
      <c r="E46" s="5"/>
      <c r="F46" s="5" t="s">
        <v>28</v>
      </c>
      <c r="G46" s="5"/>
      <c r="H46" s="5"/>
      <c r="I46" s="5"/>
      <c r="J46" s="5"/>
      <c r="K46" s="96"/>
      <c r="L46" s="96"/>
    </row>
    <row r="47" spans="1:12" x14ac:dyDescent="0.25">
      <c r="A47" s="94" t="s">
        <v>22</v>
      </c>
      <c r="B47" s="92"/>
      <c r="C47" s="93"/>
      <c r="D47" s="93"/>
      <c r="E47" s="5"/>
      <c r="F47" s="5"/>
      <c r="G47" s="5"/>
      <c r="H47" s="5"/>
      <c r="I47" s="5"/>
      <c r="J47" s="5"/>
      <c r="K47" s="96"/>
      <c r="L47" s="96"/>
    </row>
    <row r="48" spans="1:12" x14ac:dyDescent="0.25">
      <c r="A48" s="94"/>
      <c r="B48" s="92"/>
      <c r="C48" s="93"/>
      <c r="D48" s="93"/>
      <c r="E48" s="5"/>
      <c r="F48" s="5" t="s">
        <v>29</v>
      </c>
      <c r="G48" s="5"/>
      <c r="H48" s="5"/>
      <c r="I48" s="5"/>
      <c r="J48" s="5"/>
      <c r="K48" s="96"/>
      <c r="L48" s="96"/>
    </row>
    <row r="49" spans="1:12" x14ac:dyDescent="0.25">
      <c r="A49" s="94" t="s">
        <v>23</v>
      </c>
      <c r="B49" s="95">
        <f ca="1">TODAY()</f>
        <v>42258</v>
      </c>
      <c r="C49" s="93"/>
      <c r="D49" s="93"/>
      <c r="E49" s="5"/>
      <c r="F49" s="5" t="s">
        <v>30</v>
      </c>
      <c r="G49" s="5"/>
      <c r="H49" s="5"/>
      <c r="I49" s="5"/>
      <c r="J49" s="5"/>
      <c r="K49" s="96"/>
      <c r="L49" s="96"/>
    </row>
    <row r="50" spans="1:12" x14ac:dyDescent="0.25">
      <c r="A50" s="41"/>
      <c r="B50" s="41"/>
      <c r="C50" s="72"/>
      <c r="D50" s="72"/>
      <c r="E50" s="5"/>
      <c r="F50" s="5"/>
      <c r="G50" s="5"/>
      <c r="H50" s="5"/>
      <c r="I50" s="5"/>
      <c r="J50" s="5"/>
      <c r="K50" s="96"/>
      <c r="L50" s="96"/>
    </row>
    <row r="51" spans="1:12" x14ac:dyDescent="0.25">
      <c r="A51" s="5"/>
      <c r="B51" s="5"/>
      <c r="C51" s="38"/>
      <c r="D51" s="38"/>
      <c r="E51" s="5"/>
      <c r="F51" s="5"/>
      <c r="G51" s="5"/>
      <c r="H51" s="5"/>
      <c r="I51" s="5"/>
      <c r="J51" s="5"/>
      <c r="K51" s="96"/>
      <c r="L51" s="96"/>
    </row>
    <row r="52" spans="1:12" x14ac:dyDescent="0.25">
      <c r="A52" s="5"/>
      <c r="B52" s="5"/>
      <c r="C52" s="38"/>
      <c r="D52" s="38"/>
      <c r="E52" s="5"/>
      <c r="F52" s="5"/>
      <c r="G52" s="5"/>
      <c r="H52" s="5"/>
      <c r="I52" s="5"/>
      <c r="J52" s="5"/>
      <c r="K52" s="96"/>
      <c r="L52" s="96"/>
    </row>
    <row r="53" spans="1:12" x14ac:dyDescent="0.25">
      <c r="A53" s="5"/>
      <c r="B53" s="5"/>
      <c r="C53" s="38"/>
      <c r="D53" s="38"/>
      <c r="E53" s="5"/>
      <c r="F53" s="5"/>
      <c r="G53" s="5"/>
      <c r="H53" s="5"/>
      <c r="I53" s="5"/>
      <c r="J53" s="5"/>
      <c r="K53" s="96"/>
      <c r="L53" s="96"/>
    </row>
    <row r="54" spans="1:12" x14ac:dyDescent="0.25">
      <c r="A54" s="5"/>
      <c r="B54" s="5"/>
      <c r="C54" s="38"/>
      <c r="D54" s="38"/>
      <c r="E54" s="5"/>
      <c r="F54" s="5"/>
      <c r="G54" s="5"/>
      <c r="H54" s="5"/>
      <c r="I54" s="5"/>
      <c r="J54" s="5"/>
      <c r="K54" s="96"/>
      <c r="L54" s="96"/>
    </row>
  </sheetData>
  <sheetProtection sheet="1" objects="1" scenarios="1" selectLockedCells="1"/>
  <mergeCells count="7">
    <mergeCell ref="A38:D38"/>
    <mergeCell ref="A39:D39"/>
    <mergeCell ref="A40:D40"/>
    <mergeCell ref="A1:D1"/>
    <mergeCell ref="A29:D29"/>
    <mergeCell ref="A30:D30"/>
    <mergeCell ref="A31:D31"/>
  </mergeCells>
  <phoneticPr fontId="0" type="noConversion"/>
  <printOptions horizontalCentered="1"/>
  <pageMargins left="0.5" right="0.5" top="0.5" bottom="0.75" header="0.5" footer="0.5"/>
  <pageSetup orientation="portrait" verticalDpi="300" r:id="rId1"/>
  <headerFooter alignWithMargins="0">
    <oddFooter>&amp;C&amp;"Verdana,Regular"&amp;A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4"/>
  <sheetViews>
    <sheetView topLeftCell="A38" workbookViewId="0">
      <selection activeCell="B46" sqref="B46"/>
    </sheetView>
  </sheetViews>
  <sheetFormatPr defaultColWidth="9.109375" defaultRowHeight="13.2" x14ac:dyDescent="0.25"/>
  <cols>
    <col min="1" max="1" width="15.6640625" style="34" customWidth="1"/>
    <col min="2" max="2" width="30.44140625" style="34" customWidth="1"/>
    <col min="3" max="3" width="19.6640625" style="40" customWidth="1"/>
    <col min="4" max="4" width="27.5546875" style="40" customWidth="1"/>
    <col min="5" max="5" width="1.6640625" style="34" customWidth="1"/>
    <col min="6" max="10" width="9.109375" style="34"/>
    <col min="11" max="16384" width="9.109375" style="49"/>
  </cols>
  <sheetData>
    <row r="1" spans="1:12" ht="27" customHeight="1" x14ac:dyDescent="0.25">
      <c r="A1" s="115"/>
      <c r="B1" s="115"/>
      <c r="C1" s="115"/>
      <c r="D1" s="115"/>
      <c r="E1" s="5"/>
      <c r="F1" s="5"/>
      <c r="G1" s="5"/>
      <c r="H1" s="5"/>
      <c r="I1" s="5"/>
      <c r="J1" s="5"/>
      <c r="K1" s="48"/>
      <c r="L1" s="48"/>
    </row>
    <row r="2" spans="1:12" x14ac:dyDescent="0.25">
      <c r="A2" s="41"/>
      <c r="B2" s="41"/>
      <c r="C2" s="72"/>
      <c r="D2" s="72"/>
      <c r="E2" s="5"/>
      <c r="F2" s="5"/>
      <c r="G2" s="5"/>
      <c r="H2" s="5"/>
      <c r="I2" s="5"/>
      <c r="J2" s="5"/>
      <c r="K2" s="48"/>
      <c r="L2" s="48"/>
    </row>
    <row r="3" spans="1:12" x14ac:dyDescent="0.25">
      <c r="A3" s="41"/>
      <c r="B3" s="41"/>
      <c r="C3" s="72"/>
      <c r="D3" s="72"/>
      <c r="E3" s="5"/>
      <c r="F3" s="5"/>
      <c r="G3" s="5"/>
      <c r="H3" s="5"/>
      <c r="I3" s="5"/>
      <c r="J3" s="5"/>
      <c r="K3" s="48"/>
      <c r="L3" s="48"/>
    </row>
    <row r="4" spans="1:12" x14ac:dyDescent="0.25">
      <c r="A4" s="41"/>
      <c r="B4" s="41"/>
      <c r="C4" s="72"/>
      <c r="D4" s="72"/>
      <c r="E4" s="5"/>
      <c r="F4" s="5" t="s">
        <v>59</v>
      </c>
      <c r="G4" s="5"/>
      <c r="H4" s="5"/>
      <c r="I4" s="5"/>
      <c r="J4" s="5"/>
      <c r="K4" s="48">
        <v>1</v>
      </c>
      <c r="L4" s="48"/>
    </row>
    <row r="5" spans="1:12" x14ac:dyDescent="0.25">
      <c r="A5" s="41"/>
      <c r="B5" s="41"/>
      <c r="C5" s="72"/>
      <c r="D5" s="72"/>
      <c r="E5" s="5"/>
      <c r="F5" s="5"/>
      <c r="G5" s="5"/>
      <c r="H5" s="5"/>
      <c r="I5" s="5"/>
      <c r="J5" s="5"/>
      <c r="K5" s="48"/>
      <c r="L5" s="48"/>
    </row>
    <row r="6" spans="1:12" ht="13.8" thickBot="1" x14ac:dyDescent="0.3">
      <c r="A6" s="41"/>
      <c r="B6" s="41"/>
      <c r="C6" s="72"/>
      <c r="D6" s="72"/>
      <c r="E6" s="5"/>
      <c r="F6" s="5"/>
      <c r="G6" s="5"/>
      <c r="H6" s="5"/>
      <c r="I6" s="5"/>
      <c r="J6" s="5"/>
      <c r="K6" s="48"/>
      <c r="L6" s="48"/>
    </row>
    <row r="7" spans="1:12" ht="14.4" thickTop="1" x14ac:dyDescent="0.25">
      <c r="A7" s="65"/>
      <c r="B7" s="73"/>
      <c r="C7" s="74"/>
      <c r="D7" s="75" t="s">
        <v>50</v>
      </c>
      <c r="E7" s="5"/>
      <c r="F7" s="32" t="s">
        <v>18</v>
      </c>
      <c r="G7" s="5"/>
      <c r="H7" s="5"/>
      <c r="I7" s="5"/>
      <c r="J7" s="5"/>
      <c r="K7" s="48"/>
      <c r="L7" s="48"/>
    </row>
    <row r="8" spans="1:12" ht="13.8" x14ac:dyDescent="0.25">
      <c r="A8" s="45"/>
      <c r="B8" s="76"/>
      <c r="C8" s="77" t="s">
        <v>37</v>
      </c>
      <c r="D8" s="78" t="s">
        <v>69</v>
      </c>
      <c r="E8" s="5"/>
      <c r="F8" s="5"/>
      <c r="G8" s="5"/>
      <c r="H8" s="5"/>
      <c r="I8" s="5"/>
      <c r="J8" s="5"/>
      <c r="K8" s="48"/>
      <c r="L8" s="48"/>
    </row>
    <row r="9" spans="1:12" ht="14.4" thickBot="1" x14ac:dyDescent="0.3">
      <c r="A9" s="79"/>
      <c r="B9" s="80"/>
      <c r="C9" s="81" t="s">
        <v>38</v>
      </c>
      <c r="D9" s="99" t="s">
        <v>39</v>
      </c>
      <c r="E9" s="5"/>
      <c r="F9" s="5" t="s">
        <v>27</v>
      </c>
      <c r="G9" s="5"/>
      <c r="H9" s="5"/>
      <c r="I9" s="5"/>
      <c r="J9" s="5"/>
      <c r="K9" s="48"/>
      <c r="L9" s="48"/>
    </row>
    <row r="10" spans="1:12" ht="6" customHeight="1" thickTop="1" x14ac:dyDescent="0.25">
      <c r="A10" s="88"/>
      <c r="B10" s="89"/>
      <c r="C10" s="90"/>
      <c r="D10" s="91"/>
      <c r="E10" s="5"/>
      <c r="F10" s="5"/>
      <c r="G10" s="5"/>
      <c r="H10" s="5"/>
      <c r="I10" s="5"/>
      <c r="J10" s="5"/>
      <c r="K10" s="48"/>
      <c r="L10" s="48"/>
    </row>
    <row r="11" spans="1:12" x14ac:dyDescent="0.25">
      <c r="A11" s="54" t="s">
        <v>0</v>
      </c>
      <c r="B11" s="45"/>
      <c r="C11" s="55">
        <v>50</v>
      </c>
      <c r="D11" s="55">
        <v>20</v>
      </c>
      <c r="E11" s="5"/>
      <c r="F11" s="5" t="s">
        <v>52</v>
      </c>
      <c r="G11" s="5"/>
      <c r="H11" s="5"/>
      <c r="I11" s="5"/>
      <c r="J11" s="5"/>
      <c r="K11" s="48"/>
      <c r="L11" s="48"/>
    </row>
    <row r="12" spans="1:12" x14ac:dyDescent="0.25">
      <c r="A12" s="54" t="s">
        <v>1</v>
      </c>
      <c r="B12" s="41"/>
      <c r="C12" s="56">
        <f>SUM(C11-C13)</f>
        <v>18</v>
      </c>
      <c r="D12" s="56">
        <v>0</v>
      </c>
      <c r="E12" s="5"/>
      <c r="F12" s="5" t="s">
        <v>26</v>
      </c>
      <c r="G12" s="5"/>
      <c r="H12" s="5"/>
      <c r="I12" s="5"/>
      <c r="J12" s="5"/>
      <c r="K12" s="48"/>
      <c r="L12" s="48"/>
    </row>
    <row r="13" spans="1:12" x14ac:dyDescent="0.25">
      <c r="A13" s="57" t="s">
        <v>2</v>
      </c>
      <c r="B13" s="42"/>
      <c r="C13" s="58">
        <f>C11*C14</f>
        <v>32</v>
      </c>
      <c r="D13" s="58">
        <f>D11-D12</f>
        <v>20</v>
      </c>
      <c r="E13" s="5">
        <v>212</v>
      </c>
      <c r="F13" s="5"/>
      <c r="G13" s="5"/>
      <c r="H13" s="5"/>
      <c r="I13" s="5"/>
      <c r="J13" s="5"/>
      <c r="K13" s="48"/>
      <c r="L13" s="48"/>
    </row>
    <row r="14" spans="1:12" x14ac:dyDescent="0.25">
      <c r="A14" s="59" t="s">
        <v>3</v>
      </c>
      <c r="B14" s="46"/>
      <c r="C14" s="60">
        <v>0.64</v>
      </c>
      <c r="D14" s="60">
        <f>D13/D11</f>
        <v>1</v>
      </c>
      <c r="E14" s="5">
        <v>212</v>
      </c>
      <c r="F14" s="5"/>
      <c r="G14" s="5"/>
      <c r="H14" s="5"/>
      <c r="I14" s="5"/>
      <c r="J14" s="5"/>
      <c r="K14" s="48"/>
      <c r="L14" s="48"/>
    </row>
    <row r="15" spans="1:12" ht="6" customHeight="1" x14ac:dyDescent="0.25">
      <c r="A15" s="2"/>
      <c r="B15" s="1"/>
      <c r="C15" s="3"/>
      <c r="D15" s="3"/>
      <c r="E15" s="5">
        <v>213</v>
      </c>
      <c r="F15" s="5"/>
      <c r="G15" s="5"/>
      <c r="H15" s="5"/>
      <c r="I15" s="5"/>
      <c r="J15" s="5"/>
      <c r="K15" s="48"/>
      <c r="L15" s="48"/>
    </row>
    <row r="16" spans="1:12" x14ac:dyDescent="0.25">
      <c r="A16" s="54" t="s">
        <v>4</v>
      </c>
      <c r="B16" s="45"/>
      <c r="C16" s="61">
        <v>13.53</v>
      </c>
      <c r="D16" s="61">
        <v>13.23</v>
      </c>
      <c r="E16" s="5"/>
      <c r="F16" s="5" t="s">
        <v>25</v>
      </c>
      <c r="G16" s="5"/>
      <c r="H16" s="5"/>
      <c r="I16" s="5"/>
      <c r="J16" s="5"/>
      <c r="K16" s="48"/>
      <c r="L16" s="48"/>
    </row>
    <row r="17" spans="1:13" x14ac:dyDescent="0.25">
      <c r="A17" s="54" t="s">
        <v>5</v>
      </c>
      <c r="B17" s="41"/>
      <c r="C17" s="4">
        <f>SUM(C21*C22)</f>
        <v>16.875</v>
      </c>
      <c r="D17" s="4">
        <v>0</v>
      </c>
      <c r="E17" s="5"/>
      <c r="F17" s="5"/>
      <c r="G17" s="5"/>
      <c r="H17" s="5"/>
      <c r="I17" s="5"/>
      <c r="J17" s="5"/>
      <c r="K17" s="48"/>
      <c r="L17" s="48"/>
    </row>
    <row r="18" spans="1:13" x14ac:dyDescent="0.25">
      <c r="A18" s="47" t="s">
        <v>54</v>
      </c>
      <c r="B18" s="41"/>
      <c r="C18" s="62">
        <v>6.75</v>
      </c>
      <c r="D18" s="4">
        <v>0</v>
      </c>
      <c r="E18" s="5"/>
      <c r="F18" s="5" t="s">
        <v>25</v>
      </c>
      <c r="G18" s="5"/>
      <c r="H18" s="5"/>
      <c r="I18" s="5"/>
      <c r="J18" s="5"/>
      <c r="K18" s="48"/>
      <c r="L18" s="48"/>
    </row>
    <row r="19" spans="1:13" x14ac:dyDescent="0.25">
      <c r="A19" s="47" t="s">
        <v>55</v>
      </c>
      <c r="B19" s="43"/>
      <c r="C19" s="63">
        <f>SUM(C18*0.25)</f>
        <v>1.6875</v>
      </c>
      <c r="D19" s="63">
        <v>0</v>
      </c>
      <c r="E19" s="5"/>
      <c r="F19" s="5"/>
      <c r="G19" s="5"/>
      <c r="H19" s="5"/>
      <c r="I19" s="5"/>
      <c r="J19" s="5"/>
      <c r="K19" s="48"/>
      <c r="L19" s="48"/>
    </row>
    <row r="20" spans="1:13" x14ac:dyDescent="0.25">
      <c r="A20" s="47" t="s">
        <v>56</v>
      </c>
      <c r="B20" s="44"/>
      <c r="C20" s="63">
        <f>SUM(C18:C19)</f>
        <v>8.4375</v>
      </c>
      <c r="D20" s="63">
        <v>0</v>
      </c>
      <c r="E20" s="5"/>
      <c r="G20" s="5"/>
      <c r="H20" s="5"/>
      <c r="I20" s="5"/>
      <c r="J20" s="5"/>
      <c r="K20" s="48"/>
      <c r="L20" s="48"/>
    </row>
    <row r="21" spans="1:13" x14ac:dyDescent="0.25">
      <c r="A21" s="47" t="s">
        <v>57</v>
      </c>
      <c r="B21" s="44"/>
      <c r="C21" s="63">
        <f>C20/60</f>
        <v>0.140625</v>
      </c>
      <c r="D21" s="63">
        <f>D20/60</f>
        <v>0</v>
      </c>
      <c r="E21" s="5"/>
      <c r="F21" s="39"/>
      <c r="G21" s="5"/>
      <c r="H21" s="5"/>
      <c r="I21" s="5"/>
      <c r="J21" s="5"/>
      <c r="K21" s="48"/>
      <c r="L21" s="48"/>
      <c r="M21" s="53"/>
    </row>
    <row r="22" spans="1:13" x14ac:dyDescent="0.25">
      <c r="A22" s="47" t="s">
        <v>58</v>
      </c>
      <c r="B22" s="43"/>
      <c r="C22" s="111">
        <v>120</v>
      </c>
      <c r="D22" s="86">
        <v>0</v>
      </c>
      <c r="E22" s="5"/>
      <c r="F22" s="5" t="s">
        <v>25</v>
      </c>
      <c r="G22" s="5"/>
      <c r="H22" s="5"/>
      <c r="I22" s="5"/>
      <c r="J22" s="5"/>
      <c r="K22" s="48"/>
      <c r="L22" s="48"/>
    </row>
    <row r="23" spans="1:13" x14ac:dyDescent="0.25">
      <c r="A23" s="54" t="s">
        <v>51</v>
      </c>
      <c r="B23" s="41"/>
      <c r="C23" s="4">
        <f>SUM(C13*0.07)</f>
        <v>2.2400000000000002</v>
      </c>
      <c r="D23" s="4">
        <v>0</v>
      </c>
      <c r="E23" s="5"/>
      <c r="F23" s="5"/>
      <c r="G23" s="5"/>
      <c r="H23" s="5"/>
      <c r="I23" s="5"/>
      <c r="J23" s="5"/>
      <c r="K23" s="48"/>
      <c r="L23" s="48"/>
    </row>
    <row r="24" spans="1:13" x14ac:dyDescent="0.25">
      <c r="A24" s="57" t="s">
        <v>9</v>
      </c>
      <c r="B24" s="42"/>
      <c r="C24" s="64">
        <f>C23+C17+C16</f>
        <v>32.645000000000003</v>
      </c>
      <c r="D24" s="64">
        <f>D23+D17+D16</f>
        <v>13.23</v>
      </c>
      <c r="E24" s="5"/>
      <c r="F24" s="5"/>
      <c r="G24" s="5"/>
      <c r="H24" s="5"/>
      <c r="I24" s="5"/>
      <c r="J24" s="5"/>
      <c r="K24" s="48"/>
      <c r="L24" s="48"/>
    </row>
    <row r="25" spans="1:13" ht="6" customHeight="1" x14ac:dyDescent="0.25">
      <c r="A25" s="2"/>
      <c r="B25" s="1"/>
      <c r="C25" s="4"/>
      <c r="D25" s="4"/>
      <c r="E25" s="5"/>
      <c r="F25" s="5"/>
      <c r="G25" s="5"/>
      <c r="H25" s="5"/>
      <c r="I25" s="5"/>
      <c r="J25" s="5"/>
      <c r="K25" s="48"/>
      <c r="L25" s="48"/>
    </row>
    <row r="26" spans="1:13" x14ac:dyDescent="0.25">
      <c r="A26" s="54" t="s">
        <v>6</v>
      </c>
      <c r="B26" s="41"/>
      <c r="C26" s="55">
        <v>1</v>
      </c>
      <c r="D26" s="55">
        <v>1</v>
      </c>
      <c r="E26" s="5"/>
      <c r="F26" s="5" t="s">
        <v>25</v>
      </c>
      <c r="G26" s="5"/>
      <c r="H26" s="5"/>
      <c r="I26" s="5"/>
      <c r="J26" s="5"/>
      <c r="K26" s="48"/>
      <c r="L26" s="48"/>
    </row>
    <row r="27" spans="1:13" x14ac:dyDescent="0.25">
      <c r="A27" s="54" t="s">
        <v>7</v>
      </c>
      <c r="B27" s="41"/>
      <c r="C27" s="56">
        <f>(C13*16)/C26</f>
        <v>512</v>
      </c>
      <c r="D27" s="56">
        <f>(D13*16)/D26</f>
        <v>320</v>
      </c>
      <c r="E27" s="5"/>
      <c r="F27" s="5"/>
      <c r="G27" s="5"/>
      <c r="H27" s="5"/>
      <c r="I27" s="5"/>
      <c r="J27" s="5"/>
      <c r="K27" s="48"/>
      <c r="L27" s="48"/>
    </row>
    <row r="28" spans="1:13" x14ac:dyDescent="0.25">
      <c r="A28" s="57" t="s">
        <v>10</v>
      </c>
      <c r="B28" s="42"/>
      <c r="C28" s="64">
        <f>C24/C27</f>
        <v>6.3759765625000006E-2</v>
      </c>
      <c r="D28" s="64">
        <f>D24/D27</f>
        <v>4.1343749999999999E-2</v>
      </c>
      <c r="E28" s="5"/>
      <c r="F28" s="5"/>
      <c r="G28" s="5"/>
      <c r="H28" s="5"/>
      <c r="I28" s="5"/>
      <c r="J28" s="5"/>
      <c r="K28" s="48"/>
      <c r="L28" s="48"/>
    </row>
    <row r="29" spans="1:13" s="53" customFormat="1" x14ac:dyDescent="0.25">
      <c r="A29" s="116"/>
      <c r="B29" s="116"/>
      <c r="C29" s="116"/>
      <c r="D29" s="116"/>
      <c r="E29" s="5"/>
      <c r="F29" s="5"/>
      <c r="G29" s="5"/>
      <c r="H29" s="5"/>
      <c r="I29" s="5"/>
      <c r="J29" s="5"/>
      <c r="K29" s="48"/>
      <c r="L29" s="48"/>
    </row>
    <row r="30" spans="1:13" x14ac:dyDescent="0.25">
      <c r="A30" s="117" t="s">
        <v>8</v>
      </c>
      <c r="B30" s="118"/>
      <c r="C30" s="118"/>
      <c r="D30" s="119"/>
      <c r="E30" s="5"/>
      <c r="F30" s="5"/>
      <c r="G30" s="5"/>
      <c r="H30" s="5"/>
      <c r="I30" s="5"/>
      <c r="J30" s="5"/>
      <c r="K30" s="48"/>
      <c r="L30" s="48"/>
    </row>
    <row r="31" spans="1:13" ht="6" customHeight="1" x14ac:dyDescent="0.25">
      <c r="A31" s="112"/>
      <c r="B31" s="113"/>
      <c r="C31" s="113"/>
      <c r="D31" s="114"/>
      <c r="E31" s="5"/>
      <c r="F31" s="5"/>
      <c r="G31" s="5"/>
      <c r="H31" s="5"/>
      <c r="I31" s="5"/>
      <c r="J31" s="5"/>
      <c r="K31" s="48"/>
      <c r="L31" s="48"/>
    </row>
    <row r="32" spans="1:13" x14ac:dyDescent="0.25">
      <c r="A32" s="54" t="s">
        <v>10</v>
      </c>
      <c r="B32" s="45"/>
      <c r="C32" s="65"/>
      <c r="D32" s="4">
        <f>D28</f>
        <v>4.1343749999999999E-2</v>
      </c>
      <c r="E32" s="5"/>
      <c r="F32" s="5"/>
      <c r="G32" s="5"/>
      <c r="H32" s="5"/>
      <c r="I32" s="5"/>
      <c r="J32" s="5"/>
      <c r="K32" s="48"/>
      <c r="L32" s="48"/>
    </row>
    <row r="33" spans="1:12" x14ac:dyDescent="0.25">
      <c r="A33" s="54" t="s">
        <v>13</v>
      </c>
      <c r="B33" s="45"/>
      <c r="C33" s="65"/>
      <c r="D33" s="61">
        <v>6</v>
      </c>
      <c r="E33" s="5"/>
      <c r="F33" s="5" t="s">
        <v>25</v>
      </c>
      <c r="G33" s="5"/>
      <c r="H33" s="5"/>
      <c r="I33" s="5"/>
      <c r="J33" s="5"/>
      <c r="K33" s="48"/>
      <c r="L33" s="48"/>
    </row>
    <row r="34" spans="1:12" x14ac:dyDescent="0.25">
      <c r="A34" s="54" t="s">
        <v>14</v>
      </c>
      <c r="B34" s="45"/>
      <c r="C34" s="65"/>
      <c r="D34" s="4">
        <f>D33+D32</f>
        <v>6.0413437500000002</v>
      </c>
      <c r="E34" s="5"/>
      <c r="F34" s="5"/>
      <c r="G34" s="5"/>
      <c r="H34" s="5"/>
      <c r="I34" s="5"/>
      <c r="J34" s="5"/>
      <c r="K34" s="48"/>
      <c r="L34" s="48"/>
    </row>
    <row r="35" spans="1:12" x14ac:dyDescent="0.25">
      <c r="A35" s="54" t="s">
        <v>15</v>
      </c>
      <c r="B35" s="45"/>
      <c r="C35" s="65"/>
      <c r="D35" s="61">
        <v>11</v>
      </c>
      <c r="E35" s="5"/>
      <c r="F35" s="5" t="s">
        <v>25</v>
      </c>
      <c r="G35" s="5"/>
      <c r="H35" s="5"/>
      <c r="I35" s="5"/>
      <c r="J35" s="5"/>
      <c r="K35" s="48"/>
      <c r="L35" s="48"/>
    </row>
    <row r="36" spans="1:12" x14ac:dyDescent="0.25">
      <c r="A36" s="2" t="s">
        <v>16</v>
      </c>
      <c r="B36" s="1"/>
      <c r="C36" s="66"/>
      <c r="D36" s="67">
        <f>D35-D34</f>
        <v>4.9586562499999998</v>
      </c>
      <c r="E36" s="5"/>
      <c r="F36" s="5"/>
      <c r="G36" s="5"/>
      <c r="H36" s="5"/>
      <c r="I36" s="5"/>
      <c r="J36" s="5"/>
      <c r="K36" s="48"/>
      <c r="L36" s="48"/>
    </row>
    <row r="37" spans="1:12" x14ac:dyDescent="0.25">
      <c r="A37" s="57" t="s">
        <v>17</v>
      </c>
      <c r="B37" s="42"/>
      <c r="C37" s="68"/>
      <c r="D37" s="69">
        <f>D36/D35</f>
        <v>0.4507869318181818</v>
      </c>
      <c r="E37" s="5"/>
      <c r="F37" s="5"/>
      <c r="G37" s="5"/>
      <c r="H37" s="5"/>
      <c r="I37" s="5"/>
      <c r="J37" s="5"/>
      <c r="K37" s="48"/>
      <c r="L37" s="48"/>
    </row>
    <row r="38" spans="1:12" s="53" customFormat="1" x14ac:dyDescent="0.25">
      <c r="A38" s="116"/>
      <c r="B38" s="116"/>
      <c r="C38" s="116"/>
      <c r="D38" s="116"/>
      <c r="E38" s="5"/>
      <c r="F38" s="5"/>
      <c r="G38" s="5"/>
      <c r="H38" s="5"/>
      <c r="I38" s="5"/>
      <c r="J38" s="5"/>
      <c r="K38" s="48"/>
      <c r="L38" s="48"/>
    </row>
    <row r="39" spans="1:12" s="53" customFormat="1" x14ac:dyDescent="0.25">
      <c r="A39" s="117" t="s">
        <v>24</v>
      </c>
      <c r="B39" s="118"/>
      <c r="C39" s="118"/>
      <c r="D39" s="119"/>
      <c r="E39" s="5"/>
      <c r="F39" s="5"/>
      <c r="G39" s="5"/>
      <c r="H39" s="5"/>
      <c r="I39" s="5"/>
      <c r="J39" s="5"/>
      <c r="K39" s="48"/>
      <c r="L39" s="48"/>
    </row>
    <row r="40" spans="1:12" s="53" customFormat="1" ht="6" customHeight="1" x14ac:dyDescent="0.25">
      <c r="A40" s="112"/>
      <c r="B40" s="113"/>
      <c r="C40" s="113"/>
      <c r="D40" s="114"/>
      <c r="E40" s="5"/>
      <c r="F40" s="5"/>
      <c r="G40" s="5"/>
      <c r="H40" s="5"/>
      <c r="I40" s="5"/>
      <c r="J40" s="5"/>
      <c r="K40" s="48"/>
      <c r="L40" s="48"/>
    </row>
    <row r="41" spans="1:12" x14ac:dyDescent="0.25">
      <c r="A41" s="54" t="s">
        <v>12</v>
      </c>
      <c r="B41" s="45"/>
      <c r="C41" s="65"/>
      <c r="D41" s="4">
        <f>C28-D28</f>
        <v>2.2416015625000008E-2</v>
      </c>
      <c r="E41" s="5"/>
      <c r="F41" s="5"/>
      <c r="G41" s="5"/>
      <c r="H41" s="5"/>
      <c r="I41" s="5"/>
      <c r="J41" s="5"/>
      <c r="K41" s="48"/>
      <c r="L41" s="48"/>
    </row>
    <row r="42" spans="1:12" x14ac:dyDescent="0.25">
      <c r="A42" s="54" t="s">
        <v>20</v>
      </c>
      <c r="B42" s="45"/>
      <c r="C42" s="65"/>
      <c r="D42" s="70">
        <v>50</v>
      </c>
      <c r="E42" s="5"/>
      <c r="F42" s="5" t="s">
        <v>25</v>
      </c>
      <c r="G42" s="5"/>
      <c r="H42" s="5"/>
      <c r="I42" s="5"/>
      <c r="J42" s="5"/>
      <c r="K42" s="48"/>
      <c r="L42" s="48"/>
    </row>
    <row r="43" spans="1:12" x14ac:dyDescent="0.25">
      <c r="A43" s="54" t="s">
        <v>19</v>
      </c>
      <c r="B43" s="45"/>
      <c r="C43" s="65"/>
      <c r="D43" s="70">
        <v>362</v>
      </c>
      <c r="E43" s="5"/>
      <c r="F43" s="5" t="s">
        <v>25</v>
      </c>
      <c r="G43" s="5"/>
      <c r="H43" s="5"/>
      <c r="I43" s="5"/>
      <c r="J43" s="5"/>
      <c r="K43" s="48"/>
      <c r="L43" s="48"/>
    </row>
    <row r="44" spans="1:12" x14ac:dyDescent="0.25">
      <c r="A44" s="57" t="s">
        <v>11</v>
      </c>
      <c r="B44" s="42"/>
      <c r="C44" s="71"/>
      <c r="D44" s="64">
        <f>D41*D42*D43</f>
        <v>405.72988281250008</v>
      </c>
      <c r="E44" s="5"/>
      <c r="F44" s="5"/>
      <c r="G44" s="5"/>
      <c r="H44" s="5"/>
      <c r="I44" s="5"/>
      <c r="J44" s="5"/>
      <c r="K44" s="48"/>
      <c r="L44" s="48"/>
    </row>
    <row r="45" spans="1:12" x14ac:dyDescent="0.25">
      <c r="A45" s="41"/>
      <c r="B45" s="41"/>
      <c r="C45" s="72"/>
      <c r="D45" s="72"/>
      <c r="E45" s="5"/>
      <c r="F45" s="5"/>
      <c r="G45" s="5"/>
      <c r="H45" s="5"/>
      <c r="I45" s="5"/>
      <c r="J45" s="5"/>
      <c r="K45" s="48"/>
      <c r="L45" s="48"/>
    </row>
    <row r="46" spans="1:12" x14ac:dyDescent="0.25">
      <c r="A46" s="94" t="s">
        <v>21</v>
      </c>
      <c r="B46" s="92" t="s">
        <v>98</v>
      </c>
      <c r="C46" s="93"/>
      <c r="D46" s="93"/>
      <c r="E46" s="5"/>
      <c r="F46" s="5" t="s">
        <v>28</v>
      </c>
      <c r="G46" s="5"/>
      <c r="H46" s="5"/>
      <c r="I46" s="5"/>
      <c r="J46" s="5"/>
      <c r="K46" s="48"/>
      <c r="L46" s="48"/>
    </row>
    <row r="47" spans="1:12" x14ac:dyDescent="0.25">
      <c r="A47" s="94" t="s">
        <v>22</v>
      </c>
      <c r="B47" s="92"/>
      <c r="C47" s="93"/>
      <c r="D47" s="93"/>
      <c r="E47" s="5"/>
      <c r="F47" s="5"/>
      <c r="G47" s="5"/>
      <c r="H47" s="5"/>
      <c r="I47" s="5"/>
      <c r="J47" s="5"/>
      <c r="K47" s="48"/>
      <c r="L47" s="48"/>
    </row>
    <row r="48" spans="1:12" x14ac:dyDescent="0.25">
      <c r="A48" s="94"/>
      <c r="B48" s="92"/>
      <c r="C48" s="93"/>
      <c r="D48" s="93"/>
      <c r="E48" s="5"/>
      <c r="F48" s="5" t="s">
        <v>29</v>
      </c>
      <c r="G48" s="5"/>
      <c r="H48" s="5"/>
      <c r="I48" s="5"/>
      <c r="J48" s="5"/>
      <c r="K48" s="48"/>
      <c r="L48" s="48"/>
    </row>
    <row r="49" spans="1:12" x14ac:dyDescent="0.25">
      <c r="A49" s="94" t="s">
        <v>23</v>
      </c>
      <c r="B49" s="95">
        <f ca="1">TODAY()</f>
        <v>42258</v>
      </c>
      <c r="C49" s="93"/>
      <c r="D49" s="93"/>
      <c r="E49" s="5"/>
      <c r="F49" s="5" t="s">
        <v>30</v>
      </c>
      <c r="G49" s="5"/>
      <c r="H49" s="5"/>
      <c r="I49" s="5"/>
      <c r="J49" s="5"/>
      <c r="K49" s="48"/>
      <c r="L49" s="48"/>
    </row>
    <row r="50" spans="1:12" x14ac:dyDescent="0.25">
      <c r="A50" s="5"/>
      <c r="B50" s="5"/>
      <c r="C50" s="38"/>
      <c r="D50" s="38"/>
      <c r="E50" s="5"/>
      <c r="F50" s="5"/>
      <c r="G50" s="5"/>
      <c r="H50" s="5"/>
      <c r="I50" s="5"/>
      <c r="J50" s="5"/>
      <c r="K50" s="48"/>
      <c r="L50" s="48"/>
    </row>
    <row r="51" spans="1:12" x14ac:dyDescent="0.25">
      <c r="A51" s="5"/>
      <c r="B51" s="5"/>
      <c r="C51" s="38"/>
      <c r="D51" s="38"/>
      <c r="E51" s="5"/>
      <c r="F51" s="5"/>
      <c r="G51" s="5"/>
      <c r="H51" s="5"/>
      <c r="I51" s="5"/>
      <c r="J51" s="5"/>
      <c r="K51" s="48"/>
      <c r="L51" s="48"/>
    </row>
    <row r="52" spans="1:12" x14ac:dyDescent="0.25">
      <c r="A52" s="5"/>
      <c r="B52" s="5"/>
      <c r="C52" s="38"/>
      <c r="D52" s="38"/>
      <c r="E52" s="5"/>
      <c r="F52" s="5"/>
      <c r="G52" s="5"/>
      <c r="H52" s="5"/>
      <c r="I52" s="5"/>
      <c r="J52" s="5"/>
      <c r="K52" s="48"/>
      <c r="L52" s="48"/>
    </row>
    <row r="53" spans="1:12" x14ac:dyDescent="0.25">
      <c r="A53" s="5"/>
      <c r="B53" s="5"/>
      <c r="C53" s="38"/>
      <c r="D53" s="38"/>
      <c r="E53" s="5"/>
      <c r="F53" s="5"/>
      <c r="G53" s="5"/>
      <c r="H53" s="5"/>
      <c r="I53" s="5"/>
      <c r="J53" s="5"/>
      <c r="K53" s="48"/>
      <c r="L53" s="48"/>
    </row>
    <row r="54" spans="1:12" x14ac:dyDescent="0.25">
      <c r="A54" s="5"/>
      <c r="B54" s="5"/>
      <c r="C54" s="38"/>
      <c r="D54" s="38"/>
      <c r="E54" s="5"/>
      <c r="F54" s="5"/>
      <c r="G54" s="5"/>
      <c r="H54" s="5"/>
      <c r="I54" s="5"/>
      <c r="J54" s="5"/>
      <c r="K54" s="48"/>
      <c r="L54" s="48"/>
    </row>
  </sheetData>
  <sheetProtection sheet="1" objects="1" scenarios="1" selectLockedCells="1"/>
  <mergeCells count="7">
    <mergeCell ref="A38:D38"/>
    <mergeCell ref="A39:D39"/>
    <mergeCell ref="A40:D40"/>
    <mergeCell ref="A1:D1"/>
    <mergeCell ref="A29:D29"/>
    <mergeCell ref="A30:D30"/>
    <mergeCell ref="A31:D31"/>
  </mergeCells>
  <phoneticPr fontId="0" type="noConversion"/>
  <printOptions horizontalCentered="1"/>
  <pageMargins left="0.5" right="0.5" top="0.5" bottom="0.75" header="0.5" footer="0.5"/>
  <pageSetup orientation="portrait" verticalDpi="300" r:id="rId1"/>
  <headerFooter alignWithMargins="0">
    <oddFooter>&amp;C&amp;"Verdana,Regular"&amp;A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4"/>
  <sheetViews>
    <sheetView topLeftCell="A30" workbookViewId="0">
      <selection activeCell="B46" sqref="B46"/>
    </sheetView>
  </sheetViews>
  <sheetFormatPr defaultColWidth="9.109375" defaultRowHeight="13.2" x14ac:dyDescent="0.25"/>
  <cols>
    <col min="1" max="1" width="15.6640625" style="34" customWidth="1"/>
    <col min="2" max="2" width="30.44140625" style="34" customWidth="1"/>
    <col min="3" max="3" width="19.6640625" style="40" customWidth="1"/>
    <col min="4" max="4" width="27.5546875" style="40" customWidth="1"/>
    <col min="5" max="5" width="1.6640625" style="34" customWidth="1"/>
    <col min="6" max="10" width="9.109375" style="34"/>
    <col min="11" max="16384" width="9.109375" style="97"/>
  </cols>
  <sheetData>
    <row r="1" spans="1:12" ht="27" customHeight="1" x14ac:dyDescent="0.25">
      <c r="A1" s="115"/>
      <c r="B1" s="115"/>
      <c r="C1" s="115"/>
      <c r="D1" s="115"/>
      <c r="E1" s="5"/>
      <c r="F1" s="5"/>
      <c r="G1" s="5"/>
      <c r="H1" s="5"/>
      <c r="I1" s="5"/>
      <c r="J1" s="5"/>
      <c r="K1" s="96"/>
      <c r="L1" s="96"/>
    </row>
    <row r="2" spans="1:12" x14ac:dyDescent="0.25">
      <c r="A2" s="41"/>
      <c r="B2" s="41"/>
      <c r="C2" s="72"/>
      <c r="D2" s="72"/>
      <c r="E2" s="5"/>
      <c r="F2" s="5"/>
      <c r="G2" s="5"/>
      <c r="H2" s="5"/>
      <c r="I2" s="5"/>
      <c r="J2" s="5"/>
      <c r="K2" s="96"/>
      <c r="L2" s="96"/>
    </row>
    <row r="3" spans="1:12" x14ac:dyDescent="0.25">
      <c r="A3" s="41"/>
      <c r="B3" s="41"/>
      <c r="C3" s="72"/>
      <c r="D3" s="72"/>
      <c r="E3" s="5"/>
      <c r="F3" s="5"/>
      <c r="G3" s="5"/>
      <c r="H3" s="5"/>
      <c r="I3" s="5"/>
      <c r="J3" s="5"/>
      <c r="K3" s="96"/>
      <c r="L3" s="96"/>
    </row>
    <row r="4" spans="1:12" x14ac:dyDescent="0.25">
      <c r="A4" s="41"/>
      <c r="B4" s="41"/>
      <c r="C4" s="72"/>
      <c r="D4" s="72"/>
      <c r="E4" s="5"/>
      <c r="F4" s="5" t="s">
        <v>59</v>
      </c>
      <c r="G4" s="5"/>
      <c r="H4" s="5"/>
      <c r="I4" s="5"/>
      <c r="J4" s="5"/>
      <c r="K4" s="96">
        <v>1</v>
      </c>
      <c r="L4" s="96"/>
    </row>
    <row r="5" spans="1:12" x14ac:dyDescent="0.25">
      <c r="A5" s="41"/>
      <c r="B5" s="41"/>
      <c r="C5" s="72"/>
      <c r="D5" s="72"/>
      <c r="E5" s="5"/>
      <c r="F5" s="5"/>
      <c r="G5" s="5"/>
      <c r="H5" s="5"/>
      <c r="I5" s="5"/>
      <c r="J5" s="5"/>
      <c r="K5" s="96"/>
      <c r="L5" s="96"/>
    </row>
    <row r="6" spans="1:12" ht="13.8" thickBot="1" x14ac:dyDescent="0.3">
      <c r="A6" s="41"/>
      <c r="B6" s="41"/>
      <c r="C6" s="72"/>
      <c r="D6" s="72"/>
      <c r="E6" s="5"/>
      <c r="F6" s="5"/>
      <c r="G6" s="5"/>
      <c r="H6" s="5"/>
      <c r="I6" s="5"/>
      <c r="J6" s="5"/>
      <c r="K6" s="96"/>
      <c r="L6" s="96"/>
    </row>
    <row r="7" spans="1:12" ht="14.4" thickTop="1" x14ac:dyDescent="0.25">
      <c r="A7" s="65"/>
      <c r="B7" s="73"/>
      <c r="C7" s="74"/>
      <c r="D7" s="75" t="s">
        <v>78</v>
      </c>
      <c r="E7" s="5"/>
      <c r="F7" s="32" t="s">
        <v>18</v>
      </c>
      <c r="G7" s="5"/>
      <c r="H7" s="5"/>
      <c r="I7" s="5"/>
      <c r="J7" s="5"/>
      <c r="K7" s="96"/>
      <c r="L7" s="96"/>
    </row>
    <row r="8" spans="1:12" ht="13.8" x14ac:dyDescent="0.25">
      <c r="A8" s="45"/>
      <c r="B8" s="76"/>
      <c r="C8" s="77" t="s">
        <v>37</v>
      </c>
      <c r="D8" s="78" t="s">
        <v>77</v>
      </c>
      <c r="E8" s="5"/>
      <c r="F8" s="5"/>
      <c r="G8" s="5"/>
      <c r="H8" s="5"/>
      <c r="I8" s="5"/>
      <c r="J8" s="5"/>
      <c r="K8" s="96"/>
      <c r="L8" s="96"/>
    </row>
    <row r="9" spans="1:12" ht="14.4" thickBot="1" x14ac:dyDescent="0.3">
      <c r="A9" s="79"/>
      <c r="B9" s="80"/>
      <c r="C9" s="81" t="s">
        <v>38</v>
      </c>
      <c r="D9" s="99" t="s">
        <v>39</v>
      </c>
      <c r="E9" s="5"/>
      <c r="F9" s="5" t="s">
        <v>27</v>
      </c>
      <c r="G9" s="5"/>
      <c r="H9" s="5"/>
      <c r="I9" s="5"/>
      <c r="J9" s="5"/>
      <c r="K9" s="96"/>
      <c r="L9" s="96"/>
    </row>
    <row r="10" spans="1:12" ht="6" customHeight="1" thickTop="1" x14ac:dyDescent="0.25">
      <c r="A10" s="88"/>
      <c r="B10" s="89"/>
      <c r="C10" s="90"/>
      <c r="D10" s="91"/>
      <c r="E10" s="5"/>
      <c r="F10" s="5"/>
      <c r="G10" s="5"/>
      <c r="H10" s="5"/>
      <c r="I10" s="5"/>
      <c r="J10" s="5"/>
      <c r="K10" s="96"/>
      <c r="L10" s="96"/>
    </row>
    <row r="11" spans="1:12" x14ac:dyDescent="0.25">
      <c r="A11" s="54" t="s">
        <v>0</v>
      </c>
      <c r="B11" s="45"/>
      <c r="C11" s="55">
        <v>50</v>
      </c>
      <c r="D11" s="55">
        <v>30</v>
      </c>
      <c r="E11" s="5"/>
      <c r="F11" s="5" t="s">
        <v>52</v>
      </c>
      <c r="G11" s="5"/>
      <c r="H11" s="5"/>
      <c r="I11" s="5"/>
      <c r="J11" s="5"/>
      <c r="K11" s="96"/>
      <c r="L11" s="96"/>
    </row>
    <row r="12" spans="1:12" x14ac:dyDescent="0.25">
      <c r="A12" s="54" t="s">
        <v>1</v>
      </c>
      <c r="B12" s="41"/>
      <c r="C12" s="56">
        <f>SUM(C11-C13)</f>
        <v>18</v>
      </c>
      <c r="D12" s="56">
        <v>0</v>
      </c>
      <c r="E12" s="5"/>
      <c r="F12" s="5" t="s">
        <v>26</v>
      </c>
      <c r="G12" s="5"/>
      <c r="H12" s="5"/>
      <c r="I12" s="5"/>
      <c r="J12" s="5"/>
      <c r="K12" s="96"/>
      <c r="L12" s="96"/>
    </row>
    <row r="13" spans="1:12" x14ac:dyDescent="0.25">
      <c r="A13" s="57" t="s">
        <v>2</v>
      </c>
      <c r="B13" s="42"/>
      <c r="C13" s="58">
        <f>C11*C14</f>
        <v>32</v>
      </c>
      <c r="D13" s="58">
        <f>D11-D12</f>
        <v>30</v>
      </c>
      <c r="E13" s="5">
        <v>212</v>
      </c>
      <c r="F13" s="5"/>
      <c r="G13" s="5"/>
      <c r="H13" s="5"/>
      <c r="I13" s="5"/>
      <c r="J13" s="5"/>
      <c r="K13" s="96"/>
      <c r="L13" s="96"/>
    </row>
    <row r="14" spans="1:12" x14ac:dyDescent="0.25">
      <c r="A14" s="59" t="s">
        <v>3</v>
      </c>
      <c r="B14" s="46"/>
      <c r="C14" s="60">
        <v>0.64</v>
      </c>
      <c r="D14" s="60">
        <f>D13/D11</f>
        <v>1</v>
      </c>
      <c r="E14" s="5">
        <v>212</v>
      </c>
      <c r="F14" s="5"/>
      <c r="G14" s="5"/>
      <c r="H14" s="5"/>
      <c r="I14" s="5"/>
      <c r="J14" s="5"/>
      <c r="K14" s="96"/>
      <c r="L14" s="96"/>
    </row>
    <row r="15" spans="1:12" ht="6" customHeight="1" x14ac:dyDescent="0.25">
      <c r="A15" s="2"/>
      <c r="B15" s="1"/>
      <c r="C15" s="3"/>
      <c r="D15" s="3"/>
      <c r="E15" s="5">
        <v>213</v>
      </c>
      <c r="F15" s="5"/>
      <c r="G15" s="5"/>
      <c r="H15" s="5"/>
      <c r="I15" s="5"/>
      <c r="J15" s="5"/>
      <c r="K15" s="96"/>
      <c r="L15" s="96"/>
    </row>
    <row r="16" spans="1:12" x14ac:dyDescent="0.25">
      <c r="A16" s="54" t="s">
        <v>4</v>
      </c>
      <c r="B16" s="45"/>
      <c r="C16" s="61">
        <v>13.53</v>
      </c>
      <c r="D16" s="61">
        <v>13.23</v>
      </c>
      <c r="E16" s="5"/>
      <c r="F16" s="5" t="s">
        <v>25</v>
      </c>
      <c r="G16" s="5"/>
      <c r="H16" s="5"/>
      <c r="I16" s="5"/>
      <c r="J16" s="5"/>
      <c r="K16" s="96"/>
      <c r="L16" s="96"/>
    </row>
    <row r="17" spans="1:13" x14ac:dyDescent="0.25">
      <c r="A17" s="54" t="s">
        <v>5</v>
      </c>
      <c r="B17" s="41"/>
      <c r="C17" s="4">
        <f>SUM(C21*C22)</f>
        <v>16.875</v>
      </c>
      <c r="D17" s="4">
        <v>0</v>
      </c>
      <c r="E17" s="5"/>
      <c r="F17" s="5"/>
      <c r="G17" s="5"/>
      <c r="H17" s="5"/>
      <c r="I17" s="5"/>
      <c r="J17" s="5"/>
      <c r="K17" s="96"/>
      <c r="L17" s="96"/>
    </row>
    <row r="18" spans="1:13" x14ac:dyDescent="0.25">
      <c r="A18" s="47" t="s">
        <v>54</v>
      </c>
      <c r="B18" s="41"/>
      <c r="C18" s="62">
        <v>6.75</v>
      </c>
      <c r="D18" s="4">
        <v>0</v>
      </c>
      <c r="E18" s="5"/>
      <c r="F18" s="5" t="s">
        <v>25</v>
      </c>
      <c r="G18" s="5"/>
      <c r="H18" s="5"/>
      <c r="I18" s="5"/>
      <c r="J18" s="5"/>
      <c r="K18" s="96"/>
      <c r="L18" s="96"/>
    </row>
    <row r="19" spans="1:13" x14ac:dyDescent="0.25">
      <c r="A19" s="47" t="s">
        <v>55</v>
      </c>
      <c r="B19" s="43"/>
      <c r="C19" s="63">
        <f>SUM(C18*0.25)</f>
        <v>1.6875</v>
      </c>
      <c r="D19" s="63">
        <v>0</v>
      </c>
      <c r="E19" s="5"/>
      <c r="F19" s="5"/>
      <c r="G19" s="5"/>
      <c r="H19" s="5"/>
      <c r="I19" s="5"/>
      <c r="J19" s="5"/>
      <c r="K19" s="96"/>
      <c r="L19" s="96"/>
    </row>
    <row r="20" spans="1:13" x14ac:dyDescent="0.25">
      <c r="A20" s="47" t="s">
        <v>56</v>
      </c>
      <c r="B20" s="44"/>
      <c r="C20" s="63">
        <f>SUM(C18:C19)</f>
        <v>8.4375</v>
      </c>
      <c r="D20" s="63">
        <v>0</v>
      </c>
      <c r="E20" s="5"/>
      <c r="G20" s="5"/>
      <c r="H20" s="5"/>
      <c r="I20" s="5"/>
      <c r="J20" s="5"/>
      <c r="K20" s="96"/>
      <c r="L20" s="96"/>
    </row>
    <row r="21" spans="1:13" x14ac:dyDescent="0.25">
      <c r="A21" s="47" t="s">
        <v>57</v>
      </c>
      <c r="B21" s="44"/>
      <c r="C21" s="63">
        <f>C20/60</f>
        <v>0.140625</v>
      </c>
      <c r="D21" s="63">
        <f>D20/60</f>
        <v>0</v>
      </c>
      <c r="E21" s="5"/>
      <c r="F21" s="39"/>
      <c r="G21" s="5"/>
      <c r="H21" s="5"/>
      <c r="I21" s="5"/>
      <c r="J21" s="5"/>
      <c r="K21" s="96"/>
      <c r="L21" s="96"/>
      <c r="M21" s="98"/>
    </row>
    <row r="22" spans="1:13" x14ac:dyDescent="0.25">
      <c r="A22" s="47" t="s">
        <v>58</v>
      </c>
      <c r="B22" s="43"/>
      <c r="C22" s="111">
        <v>120</v>
      </c>
      <c r="D22" s="86">
        <v>0</v>
      </c>
      <c r="E22" s="5"/>
      <c r="F22" s="5" t="s">
        <v>25</v>
      </c>
      <c r="G22" s="5"/>
      <c r="H22" s="5"/>
      <c r="I22" s="5"/>
      <c r="J22" s="5"/>
      <c r="K22" s="96"/>
      <c r="L22" s="96"/>
    </row>
    <row r="23" spans="1:13" x14ac:dyDescent="0.25">
      <c r="A23" s="54" t="s">
        <v>51</v>
      </c>
      <c r="B23" s="41"/>
      <c r="C23" s="4">
        <f>SUM(C13*0.07)</f>
        <v>2.2400000000000002</v>
      </c>
      <c r="D23" s="4">
        <v>0</v>
      </c>
      <c r="E23" s="5"/>
      <c r="F23" s="5"/>
      <c r="G23" s="5"/>
      <c r="H23" s="5"/>
      <c r="I23" s="5"/>
      <c r="J23" s="5"/>
      <c r="K23" s="96"/>
      <c r="L23" s="96"/>
    </row>
    <row r="24" spans="1:13" x14ac:dyDescent="0.25">
      <c r="A24" s="57" t="s">
        <v>9</v>
      </c>
      <c r="B24" s="42"/>
      <c r="C24" s="64">
        <f>C23+C17+C16</f>
        <v>32.645000000000003</v>
      </c>
      <c r="D24" s="64">
        <f>D23+D17+D16</f>
        <v>13.23</v>
      </c>
      <c r="E24" s="5"/>
      <c r="F24" s="5"/>
      <c r="G24" s="5"/>
      <c r="H24" s="5"/>
      <c r="I24" s="5"/>
      <c r="J24" s="5"/>
      <c r="K24" s="96"/>
      <c r="L24" s="96"/>
    </row>
    <row r="25" spans="1:13" ht="6" customHeight="1" x14ac:dyDescent="0.25">
      <c r="A25" s="2"/>
      <c r="B25" s="1"/>
      <c r="C25" s="4"/>
      <c r="D25" s="4"/>
      <c r="E25" s="5"/>
      <c r="F25" s="5"/>
      <c r="G25" s="5"/>
      <c r="H25" s="5"/>
      <c r="I25" s="5"/>
      <c r="J25" s="5"/>
      <c r="K25" s="96"/>
      <c r="L25" s="96"/>
    </row>
    <row r="26" spans="1:13" x14ac:dyDescent="0.25">
      <c r="A26" s="54" t="s">
        <v>6</v>
      </c>
      <c r="B26" s="41"/>
      <c r="C26" s="55">
        <v>1</v>
      </c>
      <c r="D26" s="55">
        <v>1</v>
      </c>
      <c r="E26" s="5"/>
      <c r="F26" s="5" t="s">
        <v>25</v>
      </c>
      <c r="G26" s="5"/>
      <c r="H26" s="5"/>
      <c r="I26" s="5"/>
      <c r="J26" s="5"/>
      <c r="K26" s="96"/>
      <c r="L26" s="96"/>
    </row>
    <row r="27" spans="1:13" x14ac:dyDescent="0.25">
      <c r="A27" s="54" t="s">
        <v>7</v>
      </c>
      <c r="B27" s="41"/>
      <c r="C27" s="56">
        <f>(C13*16)/C26</f>
        <v>512</v>
      </c>
      <c r="D27" s="56">
        <f>(D13*16)/D26</f>
        <v>480</v>
      </c>
      <c r="E27" s="5"/>
      <c r="F27" s="5"/>
      <c r="G27" s="5"/>
      <c r="H27" s="5"/>
      <c r="I27" s="5"/>
      <c r="J27" s="5"/>
      <c r="K27" s="96"/>
      <c r="L27" s="96"/>
    </row>
    <row r="28" spans="1:13" x14ac:dyDescent="0.25">
      <c r="A28" s="57" t="s">
        <v>10</v>
      </c>
      <c r="B28" s="42"/>
      <c r="C28" s="64">
        <f>C24/C27</f>
        <v>6.3759765625000006E-2</v>
      </c>
      <c r="D28" s="64">
        <f>D24/D27</f>
        <v>2.75625E-2</v>
      </c>
      <c r="E28" s="5"/>
      <c r="F28" s="5"/>
      <c r="G28" s="5"/>
      <c r="H28" s="5"/>
      <c r="I28" s="5"/>
      <c r="J28" s="5"/>
      <c r="K28" s="96"/>
      <c r="L28" s="96"/>
    </row>
    <row r="29" spans="1:13" s="98" customFormat="1" x14ac:dyDescent="0.25">
      <c r="A29" s="116"/>
      <c r="B29" s="116"/>
      <c r="C29" s="116"/>
      <c r="D29" s="116"/>
      <c r="E29" s="5"/>
      <c r="F29" s="5"/>
      <c r="G29" s="5"/>
      <c r="H29" s="5"/>
      <c r="I29" s="5"/>
      <c r="J29" s="5"/>
      <c r="K29" s="96"/>
      <c r="L29" s="96"/>
    </row>
    <row r="30" spans="1:13" x14ac:dyDescent="0.25">
      <c r="A30" s="117" t="s">
        <v>8</v>
      </c>
      <c r="B30" s="118"/>
      <c r="C30" s="118"/>
      <c r="D30" s="119"/>
      <c r="E30" s="5"/>
      <c r="F30" s="5"/>
      <c r="G30" s="5"/>
      <c r="H30" s="5"/>
      <c r="I30" s="5"/>
      <c r="J30" s="5"/>
      <c r="K30" s="96"/>
      <c r="L30" s="96"/>
    </row>
    <row r="31" spans="1:13" ht="6" customHeight="1" x14ac:dyDescent="0.25">
      <c r="A31" s="112"/>
      <c r="B31" s="113"/>
      <c r="C31" s="113"/>
      <c r="D31" s="114"/>
      <c r="E31" s="5"/>
      <c r="F31" s="5"/>
      <c r="G31" s="5"/>
      <c r="H31" s="5"/>
      <c r="I31" s="5"/>
      <c r="J31" s="5"/>
      <c r="K31" s="96"/>
      <c r="L31" s="96"/>
    </row>
    <row r="32" spans="1:13" x14ac:dyDescent="0.25">
      <c r="A32" s="54" t="s">
        <v>10</v>
      </c>
      <c r="B32" s="45"/>
      <c r="C32" s="65"/>
      <c r="D32" s="4">
        <f>D28</f>
        <v>2.75625E-2</v>
      </c>
      <c r="E32" s="5"/>
      <c r="F32" s="5"/>
      <c r="G32" s="5"/>
      <c r="H32" s="5"/>
      <c r="I32" s="5"/>
      <c r="J32" s="5"/>
      <c r="K32" s="96"/>
      <c r="L32" s="96"/>
    </row>
    <row r="33" spans="1:12" x14ac:dyDescent="0.25">
      <c r="A33" s="54" t="s">
        <v>13</v>
      </c>
      <c r="B33" s="45"/>
      <c r="C33" s="65"/>
      <c r="D33" s="102">
        <v>6</v>
      </c>
      <c r="E33" s="5"/>
      <c r="F33" s="5" t="s">
        <v>25</v>
      </c>
      <c r="G33" s="5"/>
      <c r="H33" s="5"/>
      <c r="I33" s="5"/>
      <c r="J33" s="5"/>
      <c r="K33" s="96"/>
      <c r="L33" s="96"/>
    </row>
    <row r="34" spans="1:12" x14ac:dyDescent="0.25">
      <c r="A34" s="54" t="s">
        <v>14</v>
      </c>
      <c r="B34" s="45"/>
      <c r="C34" s="65"/>
      <c r="D34" s="4">
        <f>D33+D32</f>
        <v>6.0275625000000002</v>
      </c>
      <c r="E34" s="5"/>
      <c r="F34" s="5"/>
      <c r="G34" s="5"/>
      <c r="H34" s="5"/>
      <c r="I34" s="5"/>
      <c r="J34" s="5"/>
      <c r="K34" s="96"/>
      <c r="L34" s="96"/>
    </row>
    <row r="35" spans="1:12" x14ac:dyDescent="0.25">
      <c r="A35" s="54" t="s">
        <v>15</v>
      </c>
      <c r="B35" s="45"/>
      <c r="C35" s="65"/>
      <c r="D35" s="61">
        <v>11</v>
      </c>
      <c r="E35" s="5"/>
      <c r="F35" s="5" t="s">
        <v>25</v>
      </c>
      <c r="G35" s="5"/>
      <c r="H35" s="5"/>
      <c r="I35" s="5"/>
      <c r="J35" s="5"/>
      <c r="K35" s="96"/>
      <c r="L35" s="96"/>
    </row>
    <row r="36" spans="1:12" x14ac:dyDescent="0.25">
      <c r="A36" s="2" t="s">
        <v>16</v>
      </c>
      <c r="B36" s="1"/>
      <c r="C36" s="66"/>
      <c r="D36" s="67">
        <f>D35-D34</f>
        <v>4.9724374999999998</v>
      </c>
      <c r="E36" s="5"/>
      <c r="F36" s="5"/>
      <c r="G36" s="5"/>
      <c r="H36" s="5"/>
      <c r="I36" s="5"/>
      <c r="J36" s="5"/>
      <c r="K36" s="96"/>
      <c r="L36" s="96"/>
    </row>
    <row r="37" spans="1:12" x14ac:dyDescent="0.25">
      <c r="A37" s="57" t="s">
        <v>17</v>
      </c>
      <c r="B37" s="42"/>
      <c r="C37" s="68"/>
      <c r="D37" s="69">
        <f>D36/D35</f>
        <v>0.45203977272727269</v>
      </c>
      <c r="E37" s="5"/>
      <c r="F37" s="5"/>
      <c r="G37" s="5"/>
      <c r="H37" s="5"/>
      <c r="I37" s="5"/>
      <c r="J37" s="5"/>
      <c r="K37" s="96"/>
      <c r="L37" s="96"/>
    </row>
    <row r="38" spans="1:12" s="98" customFormat="1" x14ac:dyDescent="0.25">
      <c r="A38" s="116"/>
      <c r="B38" s="116"/>
      <c r="C38" s="116"/>
      <c r="D38" s="116"/>
      <c r="E38" s="5"/>
      <c r="F38" s="5"/>
      <c r="G38" s="5"/>
      <c r="H38" s="5"/>
      <c r="I38" s="5"/>
      <c r="J38" s="5"/>
      <c r="K38" s="96"/>
      <c r="L38" s="96"/>
    </row>
    <row r="39" spans="1:12" s="98" customFormat="1" x14ac:dyDescent="0.25">
      <c r="A39" s="117" t="s">
        <v>24</v>
      </c>
      <c r="B39" s="118"/>
      <c r="C39" s="118"/>
      <c r="D39" s="119"/>
      <c r="E39" s="5"/>
      <c r="F39" s="5"/>
      <c r="G39" s="5"/>
      <c r="H39" s="5"/>
      <c r="I39" s="5"/>
      <c r="J39" s="5"/>
      <c r="K39" s="96"/>
      <c r="L39" s="96"/>
    </row>
    <row r="40" spans="1:12" s="98" customFormat="1" ht="6" customHeight="1" x14ac:dyDescent="0.25">
      <c r="A40" s="112"/>
      <c r="B40" s="113"/>
      <c r="C40" s="113"/>
      <c r="D40" s="114"/>
      <c r="E40" s="5"/>
      <c r="F40" s="5"/>
      <c r="G40" s="5"/>
      <c r="H40" s="5"/>
      <c r="I40" s="5"/>
      <c r="J40" s="5"/>
      <c r="K40" s="96"/>
      <c r="L40" s="96"/>
    </row>
    <row r="41" spans="1:12" x14ac:dyDescent="0.25">
      <c r="A41" s="54" t="s">
        <v>12</v>
      </c>
      <c r="B41" s="45"/>
      <c r="C41" s="65"/>
      <c r="D41" s="4">
        <f>C28-D28</f>
        <v>3.6197265625000002E-2</v>
      </c>
      <c r="E41" s="5"/>
      <c r="F41" s="5"/>
      <c r="G41" s="5"/>
      <c r="H41" s="5"/>
      <c r="I41" s="5"/>
      <c r="J41" s="5"/>
      <c r="K41" s="96"/>
      <c r="L41" s="96"/>
    </row>
    <row r="42" spans="1:12" x14ac:dyDescent="0.25">
      <c r="A42" s="54" t="s">
        <v>20</v>
      </c>
      <c r="B42" s="45"/>
      <c r="C42" s="65"/>
      <c r="D42" s="70">
        <v>50</v>
      </c>
      <c r="E42" s="5"/>
      <c r="F42" s="5" t="s">
        <v>25</v>
      </c>
      <c r="G42" s="5"/>
      <c r="H42" s="5"/>
      <c r="I42" s="5"/>
      <c r="J42" s="5"/>
      <c r="K42" s="96"/>
      <c r="L42" s="96"/>
    </row>
    <row r="43" spans="1:12" x14ac:dyDescent="0.25">
      <c r="A43" s="54" t="s">
        <v>19</v>
      </c>
      <c r="B43" s="45"/>
      <c r="C43" s="65"/>
      <c r="D43" s="70">
        <v>362</v>
      </c>
      <c r="E43" s="5"/>
      <c r="F43" s="5" t="s">
        <v>25</v>
      </c>
      <c r="G43" s="5"/>
      <c r="H43" s="5"/>
      <c r="I43" s="5"/>
      <c r="J43" s="5"/>
      <c r="K43" s="96"/>
      <c r="L43" s="96"/>
    </row>
    <row r="44" spans="1:12" x14ac:dyDescent="0.25">
      <c r="A44" s="57" t="s">
        <v>11</v>
      </c>
      <c r="B44" s="42"/>
      <c r="C44" s="71"/>
      <c r="D44" s="64">
        <f>D41*D42*D43</f>
        <v>655.17050781250009</v>
      </c>
      <c r="E44" s="5"/>
      <c r="F44" s="5"/>
      <c r="G44" s="5"/>
      <c r="H44" s="5"/>
      <c r="I44" s="5"/>
      <c r="J44" s="5"/>
      <c r="K44" s="96"/>
      <c r="L44" s="96"/>
    </row>
    <row r="45" spans="1:12" x14ac:dyDescent="0.25">
      <c r="A45" s="41"/>
      <c r="B45" s="41"/>
      <c r="C45" s="72"/>
      <c r="D45" s="72"/>
      <c r="E45" s="5"/>
      <c r="F45" s="5"/>
      <c r="G45" s="5"/>
      <c r="H45" s="5"/>
      <c r="I45" s="5"/>
      <c r="J45" s="5"/>
      <c r="K45" s="96"/>
      <c r="L45" s="96"/>
    </row>
    <row r="46" spans="1:12" x14ac:dyDescent="0.25">
      <c r="A46" s="94" t="s">
        <v>21</v>
      </c>
      <c r="B46" s="92" t="s">
        <v>98</v>
      </c>
      <c r="C46" s="93"/>
      <c r="D46" s="93"/>
      <c r="E46" s="5"/>
      <c r="F46" s="5" t="s">
        <v>28</v>
      </c>
      <c r="G46" s="5"/>
      <c r="H46" s="5"/>
      <c r="I46" s="5"/>
      <c r="J46" s="5"/>
      <c r="K46" s="96"/>
      <c r="L46" s="96"/>
    </row>
    <row r="47" spans="1:12" x14ac:dyDescent="0.25">
      <c r="A47" s="94" t="s">
        <v>22</v>
      </c>
      <c r="B47" s="92"/>
      <c r="C47" s="93"/>
      <c r="D47" s="93"/>
      <c r="E47" s="5"/>
      <c r="F47" s="5"/>
      <c r="G47" s="5"/>
      <c r="H47" s="5"/>
      <c r="I47" s="5"/>
      <c r="J47" s="5"/>
      <c r="K47" s="96"/>
      <c r="L47" s="96"/>
    </row>
    <row r="48" spans="1:12" x14ac:dyDescent="0.25">
      <c r="A48" s="94"/>
      <c r="B48" s="92"/>
      <c r="C48" s="93"/>
      <c r="D48" s="93"/>
      <c r="E48" s="5"/>
      <c r="F48" s="5" t="s">
        <v>29</v>
      </c>
      <c r="G48" s="5"/>
      <c r="H48" s="5"/>
      <c r="I48" s="5"/>
      <c r="J48" s="5"/>
      <c r="K48" s="96"/>
      <c r="L48" s="96"/>
    </row>
    <row r="49" spans="1:12" x14ac:dyDescent="0.25">
      <c r="A49" s="94" t="s">
        <v>23</v>
      </c>
      <c r="B49" s="95">
        <f ca="1">TODAY()</f>
        <v>42258</v>
      </c>
      <c r="C49" s="93"/>
      <c r="D49" s="93"/>
      <c r="E49" s="5"/>
      <c r="F49" s="5" t="s">
        <v>30</v>
      </c>
      <c r="G49" s="5"/>
      <c r="H49" s="5"/>
      <c r="I49" s="5"/>
      <c r="J49" s="5"/>
      <c r="K49" s="96"/>
      <c r="L49" s="96"/>
    </row>
    <row r="50" spans="1:12" x14ac:dyDescent="0.25">
      <c r="A50" s="41"/>
      <c r="B50" s="41"/>
      <c r="C50" s="72"/>
      <c r="D50" s="72"/>
      <c r="E50" s="5"/>
      <c r="F50" s="5"/>
      <c r="G50" s="5"/>
      <c r="H50" s="5"/>
      <c r="I50" s="5"/>
      <c r="J50" s="5"/>
      <c r="K50" s="96"/>
      <c r="L50" s="96"/>
    </row>
    <row r="51" spans="1:12" x14ac:dyDescent="0.25">
      <c r="A51" s="5"/>
      <c r="B51" s="5"/>
      <c r="C51" s="38"/>
      <c r="D51" s="38"/>
      <c r="E51" s="5"/>
      <c r="F51" s="5"/>
      <c r="G51" s="5"/>
      <c r="H51" s="5"/>
      <c r="I51" s="5"/>
      <c r="J51" s="5"/>
      <c r="K51" s="96"/>
      <c r="L51" s="96"/>
    </row>
    <row r="52" spans="1:12" x14ac:dyDescent="0.25">
      <c r="A52" s="5"/>
      <c r="B52" s="5"/>
      <c r="C52" s="38"/>
      <c r="D52" s="38"/>
      <c r="E52" s="5"/>
      <c r="F52" s="5"/>
      <c r="G52" s="5"/>
      <c r="H52" s="5"/>
      <c r="I52" s="5"/>
      <c r="J52" s="5"/>
      <c r="K52" s="96"/>
      <c r="L52" s="96"/>
    </row>
    <row r="53" spans="1:12" x14ac:dyDescent="0.25">
      <c r="A53" s="5"/>
      <c r="B53" s="5"/>
      <c r="C53" s="38"/>
      <c r="D53" s="38"/>
      <c r="E53" s="5"/>
      <c r="F53" s="5"/>
      <c r="G53" s="5"/>
      <c r="H53" s="5"/>
      <c r="I53" s="5"/>
      <c r="J53" s="5"/>
      <c r="K53" s="96"/>
      <c r="L53" s="96"/>
    </row>
    <row r="54" spans="1:12" x14ac:dyDescent="0.25">
      <c r="A54" s="5"/>
      <c r="B54" s="5"/>
      <c r="C54" s="38"/>
      <c r="D54" s="38"/>
      <c r="E54" s="5"/>
      <c r="F54" s="5"/>
      <c r="G54" s="5"/>
      <c r="H54" s="5"/>
      <c r="I54" s="5"/>
      <c r="J54" s="5"/>
      <c r="K54" s="96"/>
      <c r="L54" s="96"/>
    </row>
  </sheetData>
  <sheetProtection sheet="1" objects="1" scenarios="1" selectLockedCells="1"/>
  <mergeCells count="7">
    <mergeCell ref="A38:D38"/>
    <mergeCell ref="A39:D39"/>
    <mergeCell ref="A40:D40"/>
    <mergeCell ref="A1:D1"/>
    <mergeCell ref="A29:D29"/>
    <mergeCell ref="A30:D30"/>
    <mergeCell ref="A31:D31"/>
  </mergeCells>
  <phoneticPr fontId="0" type="noConversion"/>
  <printOptions horizontalCentered="1"/>
  <pageMargins left="0.5" right="0.5" top="0.5" bottom="0.75" header="0.5" footer="0.5"/>
  <pageSetup orientation="portrait" verticalDpi="300" r:id="rId1"/>
  <headerFooter alignWithMargins="0">
    <oddFooter>&amp;C&amp;"Verdana,Regular"&amp;A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4"/>
  <sheetViews>
    <sheetView topLeftCell="A40" workbookViewId="0">
      <selection activeCell="B46" sqref="B46"/>
    </sheetView>
  </sheetViews>
  <sheetFormatPr defaultColWidth="9.109375" defaultRowHeight="13.2" x14ac:dyDescent="0.25"/>
  <cols>
    <col min="1" max="1" width="15.6640625" style="34" customWidth="1"/>
    <col min="2" max="2" width="30.44140625" style="34" customWidth="1"/>
    <col min="3" max="3" width="19.6640625" style="40" customWidth="1"/>
    <col min="4" max="4" width="27.5546875" style="40" customWidth="1"/>
    <col min="5" max="5" width="1.6640625" style="34" customWidth="1"/>
    <col min="6" max="10" width="9.109375" style="34"/>
    <col min="11" max="16384" width="9.109375" style="97"/>
  </cols>
  <sheetData>
    <row r="1" spans="1:12" ht="27" customHeight="1" x14ac:dyDescent="0.25">
      <c r="A1" s="115"/>
      <c r="B1" s="115"/>
      <c r="C1" s="115"/>
      <c r="D1" s="115"/>
      <c r="E1" s="5"/>
      <c r="F1" s="5"/>
      <c r="G1" s="5"/>
      <c r="H1" s="5"/>
      <c r="I1" s="5"/>
      <c r="J1" s="5"/>
      <c r="K1" s="96"/>
      <c r="L1" s="96"/>
    </row>
    <row r="2" spans="1:12" x14ac:dyDescent="0.25">
      <c r="A2" s="41"/>
      <c r="B2" s="41"/>
      <c r="C2" s="107"/>
      <c r="D2" s="107"/>
      <c r="E2" s="5"/>
      <c r="F2" s="5"/>
      <c r="G2" s="5"/>
      <c r="H2" s="5"/>
      <c r="I2" s="5"/>
      <c r="J2" s="5"/>
      <c r="K2" s="96"/>
      <c r="L2" s="96"/>
    </row>
    <row r="3" spans="1:12" x14ac:dyDescent="0.25">
      <c r="A3" s="41"/>
      <c r="B3" s="41"/>
      <c r="C3" s="107"/>
      <c r="D3" s="107"/>
      <c r="E3" s="5"/>
      <c r="F3" s="5"/>
      <c r="G3" s="5"/>
      <c r="H3" s="5"/>
      <c r="I3" s="5"/>
      <c r="J3" s="5"/>
      <c r="K3" s="96"/>
      <c r="L3" s="96"/>
    </row>
    <row r="4" spans="1:12" x14ac:dyDescent="0.25">
      <c r="A4" s="41"/>
      <c r="B4" s="41"/>
      <c r="C4" s="107"/>
      <c r="D4" s="107"/>
      <c r="E4" s="5"/>
      <c r="F4" s="5" t="s">
        <v>59</v>
      </c>
      <c r="G4" s="5"/>
      <c r="H4" s="5"/>
      <c r="I4" s="5"/>
      <c r="J4" s="5"/>
      <c r="K4" s="96">
        <v>1</v>
      </c>
      <c r="L4" s="96"/>
    </row>
    <row r="5" spans="1:12" x14ac:dyDescent="0.25">
      <c r="A5" s="41"/>
      <c r="B5" s="41"/>
      <c r="C5" s="107"/>
      <c r="D5" s="107"/>
      <c r="E5" s="5"/>
      <c r="F5" s="5"/>
      <c r="G5" s="5"/>
      <c r="H5" s="5"/>
      <c r="I5" s="5"/>
      <c r="J5" s="5"/>
      <c r="K5" s="96"/>
      <c r="L5" s="96"/>
    </row>
    <row r="6" spans="1:12" ht="13.8" thickBot="1" x14ac:dyDescent="0.3">
      <c r="A6" s="41"/>
      <c r="B6" s="41"/>
      <c r="C6" s="107"/>
      <c r="D6" s="107"/>
      <c r="E6" s="5"/>
      <c r="F6" s="5"/>
      <c r="G6" s="5"/>
      <c r="H6" s="5"/>
      <c r="I6" s="5"/>
      <c r="J6" s="5"/>
      <c r="K6" s="96"/>
      <c r="L6" s="96"/>
    </row>
    <row r="7" spans="1:12" ht="14.4" thickTop="1" x14ac:dyDescent="0.25">
      <c r="A7" s="65"/>
      <c r="B7" s="73"/>
      <c r="C7" s="74"/>
      <c r="D7" s="75" t="s">
        <v>86</v>
      </c>
      <c r="E7" s="5"/>
      <c r="F7" s="32" t="s">
        <v>18</v>
      </c>
      <c r="G7" s="5"/>
      <c r="H7" s="5"/>
      <c r="I7" s="5"/>
      <c r="J7" s="5"/>
      <c r="K7" s="96"/>
      <c r="L7" s="96"/>
    </row>
    <row r="8" spans="1:12" ht="13.8" x14ac:dyDescent="0.25">
      <c r="A8" s="45"/>
      <c r="B8" s="76"/>
      <c r="C8" s="77" t="s">
        <v>37</v>
      </c>
      <c r="D8" s="78" t="s">
        <v>87</v>
      </c>
      <c r="E8" s="5"/>
      <c r="F8" s="5"/>
      <c r="G8" s="5"/>
      <c r="H8" s="5"/>
      <c r="I8" s="5"/>
      <c r="J8" s="5"/>
      <c r="K8" s="96"/>
      <c r="L8" s="96"/>
    </row>
    <row r="9" spans="1:12" ht="14.4" thickBot="1" x14ac:dyDescent="0.3">
      <c r="A9" s="79"/>
      <c r="B9" s="80"/>
      <c r="C9" s="81" t="s">
        <v>90</v>
      </c>
      <c r="D9" s="99" t="s">
        <v>39</v>
      </c>
      <c r="E9" s="5"/>
      <c r="F9" s="5" t="s">
        <v>27</v>
      </c>
      <c r="G9" s="5"/>
      <c r="H9" s="5"/>
      <c r="I9" s="5"/>
      <c r="J9" s="5"/>
      <c r="K9" s="96"/>
      <c r="L9" s="96"/>
    </row>
    <row r="10" spans="1:12" ht="6" customHeight="1" thickTop="1" x14ac:dyDescent="0.25">
      <c r="A10" s="88"/>
      <c r="B10" s="89"/>
      <c r="C10" s="90"/>
      <c r="D10" s="91"/>
      <c r="E10" s="5"/>
      <c r="F10" s="5"/>
      <c r="G10" s="5"/>
      <c r="H10" s="5"/>
      <c r="I10" s="5"/>
      <c r="J10" s="5"/>
      <c r="K10" s="96"/>
      <c r="L10" s="96"/>
    </row>
    <row r="11" spans="1:12" x14ac:dyDescent="0.25">
      <c r="A11" s="54" t="s">
        <v>0</v>
      </c>
      <c r="B11" s="45"/>
      <c r="C11" s="55">
        <v>25</v>
      </c>
      <c r="D11" s="55">
        <v>20</v>
      </c>
      <c r="E11" s="5"/>
      <c r="F11" s="5" t="s">
        <v>52</v>
      </c>
      <c r="G11" s="5"/>
      <c r="H11" s="5"/>
      <c r="I11" s="5"/>
      <c r="J11" s="5"/>
      <c r="K11" s="96"/>
      <c r="L11" s="96"/>
    </row>
    <row r="12" spans="1:12" x14ac:dyDescent="0.25">
      <c r="A12" s="54" t="s">
        <v>1</v>
      </c>
      <c r="B12" s="41"/>
      <c r="C12" s="56">
        <f>SUM(C11-C13)</f>
        <v>9</v>
      </c>
      <c r="D12" s="56">
        <v>0</v>
      </c>
      <c r="E12" s="5"/>
      <c r="F12" s="5" t="s">
        <v>26</v>
      </c>
      <c r="G12" s="5"/>
      <c r="H12" s="5"/>
      <c r="I12" s="5"/>
      <c r="J12" s="5"/>
      <c r="K12" s="96"/>
      <c r="L12" s="96"/>
    </row>
    <row r="13" spans="1:12" x14ac:dyDescent="0.25">
      <c r="A13" s="57" t="s">
        <v>2</v>
      </c>
      <c r="B13" s="42"/>
      <c r="C13" s="58">
        <f>C11*C14</f>
        <v>16</v>
      </c>
      <c r="D13" s="58">
        <f>D11-D12</f>
        <v>20</v>
      </c>
      <c r="E13" s="5">
        <v>212</v>
      </c>
      <c r="F13" s="5"/>
      <c r="G13" s="5"/>
      <c r="H13" s="5"/>
      <c r="I13" s="5"/>
      <c r="J13" s="5"/>
      <c r="K13" s="96"/>
      <c r="L13" s="96"/>
    </row>
    <row r="14" spans="1:12" x14ac:dyDescent="0.25">
      <c r="A14" s="59" t="s">
        <v>3</v>
      </c>
      <c r="B14" s="46"/>
      <c r="C14" s="60">
        <v>0.64</v>
      </c>
      <c r="D14" s="60">
        <f>D13/D11</f>
        <v>1</v>
      </c>
      <c r="E14" s="5">
        <v>212</v>
      </c>
      <c r="F14" s="5"/>
      <c r="G14" s="5"/>
      <c r="H14" s="5"/>
      <c r="I14" s="5"/>
      <c r="J14" s="5"/>
      <c r="K14" s="96"/>
      <c r="L14" s="96"/>
    </row>
    <row r="15" spans="1:12" ht="6" customHeight="1" x14ac:dyDescent="0.25">
      <c r="A15" s="2"/>
      <c r="B15" s="1"/>
      <c r="C15" s="3"/>
      <c r="D15" s="3"/>
      <c r="E15" s="5">
        <v>213</v>
      </c>
      <c r="F15" s="5"/>
      <c r="G15" s="5"/>
      <c r="H15" s="5"/>
      <c r="I15" s="5"/>
      <c r="J15" s="5"/>
      <c r="K15" s="96"/>
      <c r="L15" s="96"/>
    </row>
    <row r="16" spans="1:12" x14ac:dyDescent="0.25">
      <c r="A16" s="54" t="s">
        <v>4</v>
      </c>
      <c r="B16" s="45"/>
      <c r="C16" s="61">
        <v>13.53</v>
      </c>
      <c r="D16" s="61">
        <v>13.23</v>
      </c>
      <c r="E16" s="5"/>
      <c r="F16" s="5" t="s">
        <v>25</v>
      </c>
      <c r="G16" s="5"/>
      <c r="H16" s="5"/>
      <c r="I16" s="5"/>
      <c r="J16" s="5"/>
      <c r="K16" s="96"/>
      <c r="L16" s="96"/>
    </row>
    <row r="17" spans="1:13" x14ac:dyDescent="0.25">
      <c r="A17" s="54" t="s">
        <v>5</v>
      </c>
      <c r="B17" s="41"/>
      <c r="C17" s="4">
        <f>SUM(C21*C22)</f>
        <v>16.875</v>
      </c>
      <c r="D17" s="4">
        <v>0</v>
      </c>
      <c r="E17" s="5"/>
      <c r="F17" s="5"/>
      <c r="G17" s="5"/>
      <c r="H17" s="5"/>
      <c r="I17" s="5"/>
      <c r="J17" s="5"/>
      <c r="K17" s="96"/>
      <c r="L17" s="96"/>
    </row>
    <row r="18" spans="1:13" x14ac:dyDescent="0.25">
      <c r="A18" s="47" t="s">
        <v>54</v>
      </c>
      <c r="B18" s="41"/>
      <c r="C18" s="62">
        <v>6.75</v>
      </c>
      <c r="D18" s="4">
        <v>0</v>
      </c>
      <c r="E18" s="5"/>
      <c r="F18" s="5" t="s">
        <v>25</v>
      </c>
      <c r="G18" s="5"/>
      <c r="H18" s="5"/>
      <c r="I18" s="5"/>
      <c r="J18" s="5"/>
      <c r="K18" s="96"/>
      <c r="L18" s="96"/>
    </row>
    <row r="19" spans="1:13" x14ac:dyDescent="0.25">
      <c r="A19" s="47" t="s">
        <v>55</v>
      </c>
      <c r="B19" s="43"/>
      <c r="C19" s="63">
        <f>SUM(C18*0.25)</f>
        <v>1.6875</v>
      </c>
      <c r="D19" s="63">
        <v>0</v>
      </c>
      <c r="E19" s="5"/>
      <c r="F19" s="5"/>
      <c r="G19" s="5"/>
      <c r="H19" s="5"/>
      <c r="I19" s="5"/>
      <c r="J19" s="5"/>
      <c r="K19" s="96"/>
      <c r="L19" s="96"/>
    </row>
    <row r="20" spans="1:13" x14ac:dyDescent="0.25">
      <c r="A20" s="47" t="s">
        <v>56</v>
      </c>
      <c r="B20" s="44"/>
      <c r="C20" s="63">
        <f>SUM(C18:C19)</f>
        <v>8.4375</v>
      </c>
      <c r="D20" s="63">
        <v>0</v>
      </c>
      <c r="E20" s="5"/>
      <c r="G20" s="5"/>
      <c r="H20" s="5"/>
      <c r="I20" s="5"/>
      <c r="J20" s="5"/>
      <c r="K20" s="96"/>
      <c r="L20" s="96"/>
    </row>
    <row r="21" spans="1:13" x14ac:dyDescent="0.25">
      <c r="A21" s="47" t="s">
        <v>57</v>
      </c>
      <c r="B21" s="44"/>
      <c r="C21" s="63">
        <f>C20/60</f>
        <v>0.140625</v>
      </c>
      <c r="D21" s="63">
        <f>D20/60</f>
        <v>0</v>
      </c>
      <c r="E21" s="5"/>
      <c r="F21" s="39"/>
      <c r="G21" s="5"/>
      <c r="H21" s="5"/>
      <c r="I21" s="5"/>
      <c r="J21" s="5"/>
      <c r="K21" s="96"/>
      <c r="L21" s="96"/>
      <c r="M21" s="98"/>
    </row>
    <row r="22" spans="1:13" x14ac:dyDescent="0.25">
      <c r="A22" s="47" t="s">
        <v>58</v>
      </c>
      <c r="B22" s="43"/>
      <c r="C22" s="111">
        <v>120</v>
      </c>
      <c r="D22" s="86">
        <v>0</v>
      </c>
      <c r="E22" s="5"/>
      <c r="F22" s="5" t="s">
        <v>25</v>
      </c>
      <c r="G22" s="5"/>
      <c r="H22" s="5"/>
      <c r="I22" s="5"/>
      <c r="J22" s="5"/>
      <c r="K22" s="96"/>
      <c r="L22" s="96"/>
    </row>
    <row r="23" spans="1:13" x14ac:dyDescent="0.25">
      <c r="A23" s="54" t="s">
        <v>51</v>
      </c>
      <c r="B23" s="41"/>
      <c r="C23" s="4">
        <f>SUM(C13*0.07)</f>
        <v>1.1200000000000001</v>
      </c>
      <c r="D23" s="4">
        <v>0</v>
      </c>
      <c r="E23" s="5"/>
      <c r="F23" s="5"/>
      <c r="G23" s="5"/>
      <c r="H23" s="5"/>
      <c r="I23" s="5"/>
      <c r="J23" s="5"/>
      <c r="K23" s="96"/>
      <c r="L23" s="96"/>
    </row>
    <row r="24" spans="1:13" x14ac:dyDescent="0.25">
      <c r="A24" s="57" t="s">
        <v>9</v>
      </c>
      <c r="B24" s="42"/>
      <c r="C24" s="64">
        <f>C23+C17+C16</f>
        <v>31.524999999999999</v>
      </c>
      <c r="D24" s="64">
        <f>D23+D17+D16</f>
        <v>13.23</v>
      </c>
      <c r="E24" s="5"/>
      <c r="F24" s="5"/>
      <c r="G24" s="5"/>
      <c r="H24" s="5"/>
      <c r="I24" s="5"/>
      <c r="J24" s="5"/>
      <c r="K24" s="96"/>
      <c r="L24" s="96"/>
    </row>
    <row r="25" spans="1:13" ht="6" customHeight="1" x14ac:dyDescent="0.25">
      <c r="A25" s="2"/>
      <c r="B25" s="1"/>
      <c r="C25" s="4"/>
      <c r="D25" s="4"/>
      <c r="E25" s="5"/>
      <c r="F25" s="5"/>
      <c r="G25" s="5"/>
      <c r="H25" s="5"/>
      <c r="I25" s="5"/>
      <c r="J25" s="5"/>
      <c r="K25" s="96"/>
      <c r="L25" s="96"/>
    </row>
    <row r="26" spans="1:13" x14ac:dyDescent="0.25">
      <c r="A26" s="54" t="s">
        <v>6</v>
      </c>
      <c r="B26" s="41"/>
      <c r="C26" s="55">
        <v>1</v>
      </c>
      <c r="D26" s="55">
        <v>1</v>
      </c>
      <c r="E26" s="5"/>
      <c r="F26" s="5" t="s">
        <v>25</v>
      </c>
      <c r="G26" s="5"/>
      <c r="H26" s="5"/>
      <c r="I26" s="5"/>
      <c r="J26" s="5"/>
      <c r="K26" s="96"/>
      <c r="L26" s="96"/>
    </row>
    <row r="27" spans="1:13" x14ac:dyDescent="0.25">
      <c r="A27" s="54" t="s">
        <v>7</v>
      </c>
      <c r="B27" s="41"/>
      <c r="C27" s="56">
        <f>(C13*16)/C26</f>
        <v>256</v>
      </c>
      <c r="D27" s="56">
        <f>(D13*16)/D26</f>
        <v>320</v>
      </c>
      <c r="E27" s="5"/>
      <c r="F27" s="5"/>
      <c r="G27" s="5"/>
      <c r="H27" s="5"/>
      <c r="I27" s="5"/>
      <c r="J27" s="5"/>
      <c r="K27" s="96"/>
      <c r="L27" s="96"/>
    </row>
    <row r="28" spans="1:13" x14ac:dyDescent="0.25">
      <c r="A28" s="57" t="s">
        <v>10</v>
      </c>
      <c r="B28" s="42"/>
      <c r="C28" s="64">
        <f>C24/C27</f>
        <v>0.12314453124999999</v>
      </c>
      <c r="D28" s="64">
        <f>D24/D27</f>
        <v>4.1343749999999999E-2</v>
      </c>
      <c r="E28" s="5"/>
      <c r="F28" s="5"/>
      <c r="G28" s="5"/>
      <c r="H28" s="5"/>
      <c r="I28" s="5"/>
      <c r="J28" s="5"/>
      <c r="K28" s="96"/>
      <c r="L28" s="96"/>
    </row>
    <row r="29" spans="1:13" s="98" customFormat="1" x14ac:dyDescent="0.25">
      <c r="A29" s="116"/>
      <c r="B29" s="116"/>
      <c r="C29" s="116"/>
      <c r="D29" s="116"/>
      <c r="E29" s="5"/>
      <c r="F29" s="5"/>
      <c r="G29" s="5"/>
      <c r="H29" s="5"/>
      <c r="I29" s="5"/>
      <c r="J29" s="5"/>
      <c r="K29" s="96"/>
      <c r="L29" s="96"/>
    </row>
    <row r="30" spans="1:13" x14ac:dyDescent="0.25">
      <c r="A30" s="117" t="s">
        <v>8</v>
      </c>
      <c r="B30" s="118"/>
      <c r="C30" s="118"/>
      <c r="D30" s="119"/>
      <c r="E30" s="5"/>
      <c r="F30" s="5"/>
      <c r="G30" s="5"/>
      <c r="H30" s="5"/>
      <c r="I30" s="5"/>
      <c r="J30" s="5"/>
      <c r="K30" s="96"/>
      <c r="L30" s="96"/>
    </row>
    <row r="31" spans="1:13" ht="6" customHeight="1" x14ac:dyDescent="0.25">
      <c r="A31" s="112"/>
      <c r="B31" s="113"/>
      <c r="C31" s="113"/>
      <c r="D31" s="114"/>
      <c r="E31" s="5"/>
      <c r="F31" s="5"/>
      <c r="G31" s="5"/>
      <c r="H31" s="5"/>
      <c r="I31" s="5"/>
      <c r="J31" s="5"/>
      <c r="K31" s="96"/>
      <c r="L31" s="96"/>
    </row>
    <row r="32" spans="1:13" x14ac:dyDescent="0.25">
      <c r="A32" s="54" t="s">
        <v>10</v>
      </c>
      <c r="B32" s="45"/>
      <c r="C32" s="65"/>
      <c r="D32" s="4">
        <f>D28</f>
        <v>4.1343749999999999E-2</v>
      </c>
      <c r="E32" s="5"/>
      <c r="F32" s="5"/>
      <c r="G32" s="5"/>
      <c r="H32" s="5"/>
      <c r="I32" s="5"/>
      <c r="J32" s="5"/>
      <c r="K32" s="96"/>
      <c r="L32" s="96"/>
    </row>
    <row r="33" spans="1:12" x14ac:dyDescent="0.25">
      <c r="A33" s="54" t="s">
        <v>13</v>
      </c>
      <c r="B33" s="45"/>
      <c r="C33" s="65"/>
      <c r="D33" s="102">
        <v>6</v>
      </c>
      <c r="E33" s="5"/>
      <c r="F33" s="5" t="s">
        <v>25</v>
      </c>
      <c r="G33" s="5"/>
      <c r="H33" s="5"/>
      <c r="I33" s="5"/>
      <c r="J33" s="5"/>
      <c r="K33" s="96"/>
      <c r="L33" s="96"/>
    </row>
    <row r="34" spans="1:12" x14ac:dyDescent="0.25">
      <c r="A34" s="54" t="s">
        <v>14</v>
      </c>
      <c r="B34" s="45"/>
      <c r="C34" s="65"/>
      <c r="D34" s="4">
        <f>D33+D32</f>
        <v>6.0413437500000002</v>
      </c>
      <c r="E34" s="5"/>
      <c r="F34" s="5"/>
      <c r="G34" s="5"/>
      <c r="H34" s="5"/>
      <c r="I34" s="5"/>
      <c r="J34" s="5"/>
      <c r="K34" s="96"/>
      <c r="L34" s="96"/>
    </row>
    <row r="35" spans="1:12" x14ac:dyDescent="0.25">
      <c r="A35" s="54" t="s">
        <v>15</v>
      </c>
      <c r="B35" s="45"/>
      <c r="C35" s="65"/>
      <c r="D35" s="61">
        <v>11</v>
      </c>
      <c r="E35" s="5"/>
      <c r="F35" s="5" t="s">
        <v>25</v>
      </c>
      <c r="G35" s="5"/>
      <c r="H35" s="5"/>
      <c r="I35" s="5"/>
      <c r="J35" s="5"/>
      <c r="K35" s="96"/>
      <c r="L35" s="96"/>
    </row>
    <row r="36" spans="1:12" x14ac:dyDescent="0.25">
      <c r="A36" s="2" t="s">
        <v>16</v>
      </c>
      <c r="B36" s="1"/>
      <c r="C36" s="66"/>
      <c r="D36" s="67">
        <f>D35-D34</f>
        <v>4.9586562499999998</v>
      </c>
      <c r="E36" s="5"/>
      <c r="F36" s="5"/>
      <c r="G36" s="5"/>
      <c r="H36" s="5"/>
      <c r="I36" s="5"/>
      <c r="J36" s="5"/>
      <c r="K36" s="96"/>
      <c r="L36" s="96"/>
    </row>
    <row r="37" spans="1:12" x14ac:dyDescent="0.25">
      <c r="A37" s="57" t="s">
        <v>17</v>
      </c>
      <c r="B37" s="42"/>
      <c r="C37" s="68"/>
      <c r="D37" s="69">
        <f>D36/D35</f>
        <v>0.4507869318181818</v>
      </c>
      <c r="E37" s="5"/>
      <c r="F37" s="5"/>
      <c r="G37" s="5"/>
      <c r="H37" s="5"/>
      <c r="I37" s="5"/>
      <c r="J37" s="5"/>
      <c r="K37" s="96"/>
      <c r="L37" s="96"/>
    </row>
    <row r="38" spans="1:12" s="98" customFormat="1" x14ac:dyDescent="0.25">
      <c r="A38" s="116"/>
      <c r="B38" s="116"/>
      <c r="C38" s="116"/>
      <c r="D38" s="116"/>
      <c r="E38" s="5"/>
      <c r="F38" s="5"/>
      <c r="G38" s="5"/>
      <c r="H38" s="5"/>
      <c r="I38" s="5"/>
      <c r="J38" s="5"/>
      <c r="K38" s="96"/>
      <c r="L38" s="96"/>
    </row>
    <row r="39" spans="1:12" s="98" customFormat="1" x14ac:dyDescent="0.25">
      <c r="A39" s="117" t="s">
        <v>24</v>
      </c>
      <c r="B39" s="118"/>
      <c r="C39" s="118"/>
      <c r="D39" s="119"/>
      <c r="E39" s="5"/>
      <c r="F39" s="5"/>
      <c r="G39" s="5"/>
      <c r="H39" s="5"/>
      <c r="I39" s="5"/>
      <c r="J39" s="5"/>
      <c r="K39" s="96"/>
      <c r="L39" s="96"/>
    </row>
    <row r="40" spans="1:12" s="98" customFormat="1" ht="6" customHeight="1" x14ac:dyDescent="0.25">
      <c r="A40" s="112"/>
      <c r="B40" s="113"/>
      <c r="C40" s="113"/>
      <c r="D40" s="114"/>
      <c r="E40" s="5"/>
      <c r="F40" s="5"/>
      <c r="G40" s="5"/>
      <c r="H40" s="5"/>
      <c r="I40" s="5"/>
      <c r="J40" s="5"/>
      <c r="K40" s="96"/>
      <c r="L40" s="96"/>
    </row>
    <row r="41" spans="1:12" x14ac:dyDescent="0.25">
      <c r="A41" s="54" t="s">
        <v>12</v>
      </c>
      <c r="B41" s="45"/>
      <c r="C41" s="65"/>
      <c r="D41" s="4">
        <f>C28-D28</f>
        <v>8.1800781249999996E-2</v>
      </c>
      <c r="E41" s="5"/>
      <c r="F41" s="5"/>
      <c r="G41" s="5"/>
      <c r="H41" s="5"/>
      <c r="I41" s="5"/>
      <c r="J41" s="5"/>
      <c r="K41" s="96"/>
      <c r="L41" s="96"/>
    </row>
    <row r="42" spans="1:12" x14ac:dyDescent="0.25">
      <c r="A42" s="54" t="s">
        <v>20</v>
      </c>
      <c r="B42" s="45"/>
      <c r="C42" s="65"/>
      <c r="D42" s="70">
        <v>50</v>
      </c>
      <c r="E42" s="5"/>
      <c r="F42" s="5" t="s">
        <v>25</v>
      </c>
      <c r="G42" s="5"/>
      <c r="H42" s="5"/>
      <c r="I42" s="5"/>
      <c r="J42" s="5"/>
      <c r="K42" s="96"/>
      <c r="L42" s="96"/>
    </row>
    <row r="43" spans="1:12" x14ac:dyDescent="0.25">
      <c r="A43" s="54" t="s">
        <v>19</v>
      </c>
      <c r="B43" s="45"/>
      <c r="C43" s="65"/>
      <c r="D43" s="70">
        <v>362</v>
      </c>
      <c r="E43" s="5"/>
      <c r="F43" s="5" t="s">
        <v>25</v>
      </c>
      <c r="G43" s="5"/>
      <c r="H43" s="5"/>
      <c r="I43" s="5"/>
      <c r="J43" s="5"/>
      <c r="K43" s="96"/>
      <c r="L43" s="96"/>
    </row>
    <row r="44" spans="1:12" x14ac:dyDescent="0.25">
      <c r="A44" s="57" t="s">
        <v>11</v>
      </c>
      <c r="B44" s="42"/>
      <c r="C44" s="71"/>
      <c r="D44" s="64">
        <f>D41*D42*D43</f>
        <v>1480.5941406249999</v>
      </c>
      <c r="E44" s="5"/>
      <c r="F44" s="5"/>
      <c r="G44" s="5"/>
      <c r="H44" s="5"/>
      <c r="I44" s="5"/>
      <c r="J44" s="5"/>
      <c r="K44" s="96"/>
      <c r="L44" s="96"/>
    </row>
    <row r="45" spans="1:12" x14ac:dyDescent="0.25">
      <c r="A45" s="41"/>
      <c r="B45" s="41"/>
      <c r="C45" s="107"/>
      <c r="D45" s="107"/>
      <c r="E45" s="5"/>
      <c r="F45" s="5"/>
      <c r="G45" s="5"/>
      <c r="H45" s="5"/>
      <c r="I45" s="5"/>
      <c r="J45" s="5"/>
      <c r="K45" s="96"/>
      <c r="L45" s="96"/>
    </row>
    <row r="46" spans="1:12" x14ac:dyDescent="0.25">
      <c r="A46" s="94" t="s">
        <v>21</v>
      </c>
      <c r="B46" s="92" t="s">
        <v>98</v>
      </c>
      <c r="C46" s="93"/>
      <c r="D46" s="93"/>
      <c r="E46" s="5"/>
      <c r="F46" s="5" t="s">
        <v>28</v>
      </c>
      <c r="G46" s="5"/>
      <c r="H46" s="5"/>
      <c r="I46" s="5"/>
      <c r="J46" s="5"/>
      <c r="K46" s="96"/>
      <c r="L46" s="96"/>
    </row>
    <row r="47" spans="1:12" x14ac:dyDescent="0.25">
      <c r="A47" s="94" t="s">
        <v>22</v>
      </c>
      <c r="B47" s="92"/>
      <c r="C47" s="93"/>
      <c r="D47" s="93"/>
      <c r="E47" s="5"/>
      <c r="F47" s="5"/>
      <c r="G47" s="5"/>
      <c r="H47" s="5"/>
      <c r="I47" s="5"/>
      <c r="J47" s="5"/>
      <c r="K47" s="96"/>
      <c r="L47" s="96"/>
    </row>
    <row r="48" spans="1:12" x14ac:dyDescent="0.25">
      <c r="A48" s="94"/>
      <c r="B48" s="92"/>
      <c r="C48" s="93"/>
      <c r="D48" s="93"/>
      <c r="E48" s="5"/>
      <c r="F48" s="5" t="s">
        <v>29</v>
      </c>
      <c r="G48" s="5"/>
      <c r="H48" s="5"/>
      <c r="I48" s="5"/>
      <c r="J48" s="5"/>
      <c r="K48" s="96"/>
      <c r="L48" s="96"/>
    </row>
    <row r="49" spans="1:12" x14ac:dyDescent="0.25">
      <c r="A49" s="94" t="s">
        <v>23</v>
      </c>
      <c r="B49" s="95">
        <f ca="1">TODAY()</f>
        <v>42258</v>
      </c>
      <c r="C49" s="93"/>
      <c r="D49" s="93"/>
      <c r="E49" s="5"/>
      <c r="F49" s="5" t="s">
        <v>30</v>
      </c>
      <c r="G49" s="5"/>
      <c r="H49" s="5"/>
      <c r="I49" s="5"/>
      <c r="J49" s="5"/>
      <c r="K49" s="96"/>
      <c r="L49" s="96"/>
    </row>
    <row r="50" spans="1:12" x14ac:dyDescent="0.25">
      <c r="A50" s="41"/>
      <c r="B50" s="41"/>
      <c r="C50" s="107"/>
      <c r="D50" s="107"/>
      <c r="E50" s="5"/>
      <c r="F50" s="5"/>
      <c r="G50" s="5"/>
      <c r="H50" s="5"/>
      <c r="I50" s="5"/>
      <c r="J50" s="5"/>
      <c r="K50" s="96"/>
      <c r="L50" s="96"/>
    </row>
    <row r="51" spans="1:12" x14ac:dyDescent="0.25">
      <c r="A51" s="5"/>
      <c r="B51" s="5"/>
      <c r="C51" s="38"/>
      <c r="D51" s="38"/>
      <c r="E51" s="5"/>
      <c r="F51" s="5"/>
      <c r="G51" s="5"/>
      <c r="H51" s="5"/>
      <c r="I51" s="5"/>
      <c r="J51" s="5"/>
      <c r="K51" s="96"/>
      <c r="L51" s="96"/>
    </row>
    <row r="52" spans="1:12" x14ac:dyDescent="0.25">
      <c r="A52" s="5"/>
      <c r="B52" s="5"/>
      <c r="C52" s="38"/>
      <c r="D52" s="38"/>
      <c r="E52" s="5"/>
      <c r="F52" s="5"/>
      <c r="G52" s="5"/>
      <c r="H52" s="5"/>
      <c r="I52" s="5"/>
      <c r="J52" s="5"/>
      <c r="K52" s="96"/>
      <c r="L52" s="96"/>
    </row>
    <row r="53" spans="1:12" x14ac:dyDescent="0.25">
      <c r="A53" s="5"/>
      <c r="B53" s="5"/>
      <c r="C53" s="38"/>
      <c r="D53" s="38"/>
      <c r="E53" s="5"/>
      <c r="F53" s="5"/>
      <c r="G53" s="5"/>
      <c r="H53" s="5"/>
      <c r="I53" s="5"/>
      <c r="J53" s="5"/>
      <c r="K53" s="96"/>
      <c r="L53" s="96"/>
    </row>
    <row r="54" spans="1:12" x14ac:dyDescent="0.25">
      <c r="A54" s="5"/>
      <c r="B54" s="5"/>
      <c r="C54" s="38"/>
      <c r="D54" s="38"/>
      <c r="E54" s="5"/>
      <c r="F54" s="5"/>
      <c r="G54" s="5"/>
      <c r="H54" s="5"/>
      <c r="I54" s="5"/>
      <c r="J54" s="5"/>
      <c r="K54" s="96"/>
      <c r="L54" s="96"/>
    </row>
  </sheetData>
  <sheetProtection sheet="1" objects="1" scenarios="1" selectLockedCells="1"/>
  <mergeCells count="7">
    <mergeCell ref="A40:D40"/>
    <mergeCell ref="A1:D1"/>
    <mergeCell ref="A29:D29"/>
    <mergeCell ref="A30:D30"/>
    <mergeCell ref="A31:D31"/>
    <mergeCell ref="A38:D38"/>
    <mergeCell ref="A39:D39"/>
  </mergeCells>
  <printOptions horizontalCentered="1"/>
  <pageMargins left="0.5" right="0.5" top="0.5" bottom="0.75" header="0.5" footer="0.5"/>
  <pageSetup orientation="portrait" verticalDpi="300" r:id="rId1"/>
  <headerFooter alignWithMargins="0">
    <oddFooter>&amp;C&amp;"Verdana,Regular"&amp;A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4"/>
  <sheetViews>
    <sheetView topLeftCell="A43" workbookViewId="0">
      <selection activeCell="B46" sqref="B46"/>
    </sheetView>
  </sheetViews>
  <sheetFormatPr defaultColWidth="9.109375" defaultRowHeight="13.2" x14ac:dyDescent="0.25"/>
  <cols>
    <col min="1" max="1" width="15.6640625" style="34" customWidth="1"/>
    <col min="2" max="2" width="30.44140625" style="34" customWidth="1"/>
    <col min="3" max="3" width="19.6640625" style="40" customWidth="1"/>
    <col min="4" max="4" width="27.5546875" style="40" customWidth="1"/>
    <col min="5" max="5" width="1.6640625" style="34" customWidth="1"/>
    <col min="6" max="10" width="9.109375" style="34"/>
    <col min="11" max="16384" width="9.109375" style="97"/>
  </cols>
  <sheetData>
    <row r="1" spans="1:12" ht="27" customHeight="1" x14ac:dyDescent="0.25">
      <c r="A1" s="115"/>
      <c r="B1" s="115"/>
      <c r="C1" s="115"/>
      <c r="D1" s="115"/>
      <c r="E1" s="5"/>
      <c r="F1" s="5"/>
      <c r="G1" s="5"/>
      <c r="H1" s="5"/>
      <c r="I1" s="5"/>
      <c r="J1" s="5"/>
      <c r="K1" s="96"/>
      <c r="L1" s="96"/>
    </row>
    <row r="2" spans="1:12" x14ac:dyDescent="0.25">
      <c r="A2" s="41"/>
      <c r="B2" s="41"/>
      <c r="C2" s="107"/>
      <c r="D2" s="107"/>
      <c r="E2" s="5"/>
      <c r="F2" s="5"/>
      <c r="G2" s="5"/>
      <c r="H2" s="5"/>
      <c r="I2" s="5"/>
      <c r="J2" s="5"/>
      <c r="K2" s="96"/>
      <c r="L2" s="96"/>
    </row>
    <row r="3" spans="1:12" x14ac:dyDescent="0.25">
      <c r="A3" s="41"/>
      <c r="B3" s="41"/>
      <c r="C3" s="107"/>
      <c r="D3" s="107"/>
      <c r="E3" s="5"/>
      <c r="F3" s="5"/>
      <c r="G3" s="5"/>
      <c r="H3" s="5"/>
      <c r="I3" s="5"/>
      <c r="J3" s="5"/>
      <c r="K3" s="96"/>
      <c r="L3" s="96"/>
    </row>
    <row r="4" spans="1:12" x14ac:dyDescent="0.25">
      <c r="A4" s="41"/>
      <c r="B4" s="41"/>
      <c r="C4" s="107"/>
      <c r="D4" s="107"/>
      <c r="E4" s="5"/>
      <c r="F4" s="5" t="s">
        <v>59</v>
      </c>
      <c r="G4" s="5"/>
      <c r="H4" s="5"/>
      <c r="I4" s="5"/>
      <c r="J4" s="5"/>
      <c r="K4" s="96">
        <v>1</v>
      </c>
      <c r="L4" s="96"/>
    </row>
    <row r="5" spans="1:12" x14ac:dyDescent="0.25">
      <c r="A5" s="41"/>
      <c r="B5" s="41"/>
      <c r="C5" s="107"/>
      <c r="D5" s="107"/>
      <c r="E5" s="5"/>
      <c r="F5" s="5"/>
      <c r="G5" s="5"/>
      <c r="H5" s="5"/>
      <c r="I5" s="5"/>
      <c r="J5" s="5"/>
      <c r="K5" s="96"/>
      <c r="L5" s="96"/>
    </row>
    <row r="6" spans="1:12" ht="13.8" thickBot="1" x14ac:dyDescent="0.3">
      <c r="A6" s="41"/>
      <c r="B6" s="41"/>
      <c r="C6" s="107"/>
      <c r="D6" s="107"/>
      <c r="E6" s="5"/>
      <c r="F6" s="5"/>
      <c r="G6" s="5"/>
      <c r="H6" s="5"/>
      <c r="I6" s="5"/>
      <c r="J6" s="5"/>
      <c r="K6" s="96"/>
      <c r="L6" s="96"/>
    </row>
    <row r="7" spans="1:12" ht="14.4" thickTop="1" x14ac:dyDescent="0.25">
      <c r="A7" s="65"/>
      <c r="B7" s="73"/>
      <c r="C7" s="74"/>
      <c r="D7" s="75" t="s">
        <v>50</v>
      </c>
      <c r="E7" s="5"/>
      <c r="F7" s="32" t="s">
        <v>18</v>
      </c>
      <c r="G7" s="5"/>
      <c r="H7" s="5"/>
      <c r="I7" s="5"/>
      <c r="J7" s="5"/>
      <c r="K7" s="96"/>
      <c r="L7" s="96"/>
    </row>
    <row r="8" spans="1:12" ht="13.8" x14ac:dyDescent="0.25">
      <c r="A8" s="45"/>
      <c r="B8" s="76"/>
      <c r="C8" s="77" t="s">
        <v>37</v>
      </c>
      <c r="D8" s="78" t="s">
        <v>88</v>
      </c>
      <c r="E8" s="5"/>
      <c r="F8" s="5"/>
      <c r="G8" s="5"/>
      <c r="H8" s="5"/>
      <c r="I8" s="5"/>
      <c r="J8" s="5"/>
      <c r="K8" s="96"/>
      <c r="L8" s="96"/>
    </row>
    <row r="9" spans="1:12" ht="14.4" thickBot="1" x14ac:dyDescent="0.3">
      <c r="A9" s="79"/>
      <c r="B9" s="80"/>
      <c r="C9" s="81" t="s">
        <v>90</v>
      </c>
      <c r="D9" s="99" t="s">
        <v>39</v>
      </c>
      <c r="E9" s="5"/>
      <c r="F9" s="5" t="s">
        <v>27</v>
      </c>
      <c r="G9" s="5"/>
      <c r="H9" s="5"/>
      <c r="I9" s="5"/>
      <c r="J9" s="5"/>
      <c r="K9" s="96"/>
      <c r="L9" s="96"/>
    </row>
    <row r="10" spans="1:12" ht="6" customHeight="1" thickTop="1" x14ac:dyDescent="0.25">
      <c r="A10" s="88"/>
      <c r="B10" s="89"/>
      <c r="C10" s="90"/>
      <c r="D10" s="91"/>
      <c r="E10" s="5"/>
      <c r="F10" s="5"/>
      <c r="G10" s="5"/>
      <c r="H10" s="5"/>
      <c r="I10" s="5"/>
      <c r="J10" s="5"/>
      <c r="K10" s="96"/>
      <c r="L10" s="96"/>
    </row>
    <row r="11" spans="1:12" x14ac:dyDescent="0.25">
      <c r="A11" s="54" t="s">
        <v>0</v>
      </c>
      <c r="B11" s="45"/>
      <c r="C11" s="55">
        <v>10</v>
      </c>
      <c r="D11" s="55">
        <v>10</v>
      </c>
      <c r="E11" s="5"/>
      <c r="F11" s="5" t="s">
        <v>52</v>
      </c>
      <c r="G11" s="5"/>
      <c r="H11" s="5"/>
      <c r="I11" s="5"/>
      <c r="J11" s="5"/>
      <c r="K11" s="96"/>
      <c r="L11" s="96"/>
    </row>
    <row r="12" spans="1:12" x14ac:dyDescent="0.25">
      <c r="A12" s="54" t="s">
        <v>1</v>
      </c>
      <c r="B12" s="41"/>
      <c r="C12" s="56">
        <f>SUM(C11-C13)</f>
        <v>3.5999999999999996</v>
      </c>
      <c r="D12" s="56">
        <v>0</v>
      </c>
      <c r="E12" s="5"/>
      <c r="F12" s="5" t="s">
        <v>26</v>
      </c>
      <c r="G12" s="5"/>
      <c r="H12" s="5"/>
      <c r="I12" s="5"/>
      <c r="J12" s="5"/>
      <c r="K12" s="96"/>
      <c r="L12" s="96"/>
    </row>
    <row r="13" spans="1:12" x14ac:dyDescent="0.25">
      <c r="A13" s="57" t="s">
        <v>2</v>
      </c>
      <c r="B13" s="42"/>
      <c r="C13" s="58">
        <f>C11*C14</f>
        <v>6.4</v>
      </c>
      <c r="D13" s="58">
        <f>D11-D12</f>
        <v>10</v>
      </c>
      <c r="E13" s="5">
        <v>212</v>
      </c>
      <c r="F13" s="5"/>
      <c r="G13" s="5"/>
      <c r="H13" s="5"/>
      <c r="I13" s="5"/>
      <c r="J13" s="5"/>
      <c r="K13" s="96"/>
      <c r="L13" s="96"/>
    </row>
    <row r="14" spans="1:12" x14ac:dyDescent="0.25">
      <c r="A14" s="59" t="s">
        <v>3</v>
      </c>
      <c r="B14" s="46"/>
      <c r="C14" s="60">
        <v>0.64</v>
      </c>
      <c r="D14" s="60">
        <f>D13/D11</f>
        <v>1</v>
      </c>
      <c r="E14" s="5">
        <v>212</v>
      </c>
      <c r="F14" s="5"/>
      <c r="G14" s="5"/>
      <c r="H14" s="5"/>
      <c r="I14" s="5"/>
      <c r="J14" s="5"/>
      <c r="K14" s="96"/>
      <c r="L14" s="96"/>
    </row>
    <row r="15" spans="1:12" ht="6" customHeight="1" x14ac:dyDescent="0.25">
      <c r="A15" s="2"/>
      <c r="B15" s="1"/>
      <c r="C15" s="3"/>
      <c r="D15" s="3"/>
      <c r="E15" s="5">
        <v>213</v>
      </c>
      <c r="F15" s="5"/>
      <c r="G15" s="5"/>
      <c r="H15" s="5"/>
      <c r="I15" s="5"/>
      <c r="J15" s="5"/>
      <c r="K15" s="96"/>
      <c r="L15" s="96"/>
    </row>
    <row r="16" spans="1:12" x14ac:dyDescent="0.25">
      <c r="A16" s="54" t="s">
        <v>4</v>
      </c>
      <c r="B16" s="45"/>
      <c r="C16" s="61">
        <v>13.53</v>
      </c>
      <c r="D16" s="61">
        <v>13.23</v>
      </c>
      <c r="E16" s="5"/>
      <c r="F16" s="5" t="s">
        <v>25</v>
      </c>
      <c r="G16" s="5"/>
      <c r="H16" s="5"/>
      <c r="I16" s="5"/>
      <c r="J16" s="5"/>
      <c r="K16" s="96"/>
      <c r="L16" s="96"/>
    </row>
    <row r="17" spans="1:13" x14ac:dyDescent="0.25">
      <c r="A17" s="54" t="s">
        <v>5</v>
      </c>
      <c r="B17" s="41"/>
      <c r="C17" s="4">
        <f>SUM(C21*C22)</f>
        <v>16.875</v>
      </c>
      <c r="D17" s="4">
        <v>0</v>
      </c>
      <c r="E17" s="5"/>
      <c r="F17" s="5"/>
      <c r="G17" s="5"/>
      <c r="H17" s="5"/>
      <c r="I17" s="5"/>
      <c r="J17" s="5"/>
      <c r="K17" s="96"/>
      <c r="L17" s="96"/>
    </row>
    <row r="18" spans="1:13" x14ac:dyDescent="0.25">
      <c r="A18" s="47" t="s">
        <v>54</v>
      </c>
      <c r="B18" s="41"/>
      <c r="C18" s="62">
        <v>6.75</v>
      </c>
      <c r="D18" s="4">
        <v>0</v>
      </c>
      <c r="E18" s="5"/>
      <c r="F18" s="5" t="s">
        <v>25</v>
      </c>
      <c r="G18" s="5"/>
      <c r="H18" s="5"/>
      <c r="I18" s="5"/>
      <c r="J18" s="5"/>
      <c r="K18" s="96"/>
      <c r="L18" s="96"/>
    </row>
    <row r="19" spans="1:13" x14ac:dyDescent="0.25">
      <c r="A19" s="47" t="s">
        <v>55</v>
      </c>
      <c r="B19" s="43"/>
      <c r="C19" s="63">
        <f>SUM(C18*0.25)</f>
        <v>1.6875</v>
      </c>
      <c r="D19" s="63">
        <v>0</v>
      </c>
      <c r="E19" s="5"/>
      <c r="F19" s="5"/>
      <c r="G19" s="5"/>
      <c r="H19" s="5"/>
      <c r="I19" s="5"/>
      <c r="J19" s="5"/>
      <c r="K19" s="96"/>
      <c r="L19" s="96"/>
    </row>
    <row r="20" spans="1:13" x14ac:dyDescent="0.25">
      <c r="A20" s="47" t="s">
        <v>56</v>
      </c>
      <c r="B20" s="44"/>
      <c r="C20" s="63">
        <f>SUM(C18:C19)</f>
        <v>8.4375</v>
      </c>
      <c r="D20" s="63">
        <v>0</v>
      </c>
      <c r="E20" s="5"/>
      <c r="G20" s="5"/>
      <c r="H20" s="5"/>
      <c r="I20" s="5"/>
      <c r="J20" s="5"/>
      <c r="K20" s="96"/>
      <c r="L20" s="96"/>
    </row>
    <row r="21" spans="1:13" x14ac:dyDescent="0.25">
      <c r="A21" s="47" t="s">
        <v>57</v>
      </c>
      <c r="B21" s="44"/>
      <c r="C21" s="63">
        <f>C20/60</f>
        <v>0.140625</v>
      </c>
      <c r="D21" s="63">
        <f>D20/60</f>
        <v>0</v>
      </c>
      <c r="E21" s="5"/>
      <c r="F21" s="39"/>
      <c r="G21" s="5"/>
      <c r="H21" s="5"/>
      <c r="I21" s="5"/>
      <c r="J21" s="5"/>
      <c r="K21" s="96"/>
      <c r="L21" s="96"/>
      <c r="M21" s="98"/>
    </row>
    <row r="22" spans="1:13" x14ac:dyDescent="0.25">
      <c r="A22" s="47" t="s">
        <v>58</v>
      </c>
      <c r="B22" s="43"/>
      <c r="C22" s="111">
        <v>120</v>
      </c>
      <c r="D22" s="86">
        <v>0</v>
      </c>
      <c r="E22" s="5"/>
      <c r="F22" s="5" t="s">
        <v>25</v>
      </c>
      <c r="G22" s="5"/>
      <c r="H22" s="5"/>
      <c r="I22" s="5"/>
      <c r="J22" s="5"/>
      <c r="K22" s="96"/>
      <c r="L22" s="96"/>
    </row>
    <row r="23" spans="1:13" x14ac:dyDescent="0.25">
      <c r="A23" s="54" t="s">
        <v>51</v>
      </c>
      <c r="B23" s="41"/>
      <c r="C23" s="4">
        <f>SUM(C13*0.07)</f>
        <v>0.44800000000000006</v>
      </c>
      <c r="D23" s="4">
        <v>0</v>
      </c>
      <c r="E23" s="5"/>
      <c r="F23" s="5"/>
      <c r="G23" s="5"/>
      <c r="H23" s="5"/>
      <c r="I23" s="5"/>
      <c r="J23" s="5"/>
      <c r="K23" s="96"/>
      <c r="L23" s="96"/>
    </row>
    <row r="24" spans="1:13" x14ac:dyDescent="0.25">
      <c r="A24" s="57" t="s">
        <v>9</v>
      </c>
      <c r="B24" s="42"/>
      <c r="C24" s="64">
        <f>C23+C17+C16</f>
        <v>30.853000000000002</v>
      </c>
      <c r="D24" s="64">
        <f>D23+D17+D16</f>
        <v>13.23</v>
      </c>
      <c r="E24" s="5"/>
      <c r="F24" s="5"/>
      <c r="G24" s="5"/>
      <c r="H24" s="5"/>
      <c r="I24" s="5"/>
      <c r="J24" s="5"/>
      <c r="K24" s="96"/>
      <c r="L24" s="96"/>
    </row>
    <row r="25" spans="1:13" ht="6" customHeight="1" x14ac:dyDescent="0.25">
      <c r="A25" s="2"/>
      <c r="B25" s="1"/>
      <c r="C25" s="4"/>
      <c r="D25" s="4"/>
      <c r="E25" s="5"/>
      <c r="F25" s="5"/>
      <c r="G25" s="5"/>
      <c r="H25" s="5"/>
      <c r="I25" s="5"/>
      <c r="J25" s="5"/>
      <c r="K25" s="96"/>
      <c r="L25" s="96"/>
    </row>
    <row r="26" spans="1:13" x14ac:dyDescent="0.25">
      <c r="A26" s="54" t="s">
        <v>6</v>
      </c>
      <c r="B26" s="41"/>
      <c r="C26" s="55">
        <v>1</v>
      </c>
      <c r="D26" s="55">
        <v>1</v>
      </c>
      <c r="E26" s="5"/>
      <c r="F26" s="5" t="s">
        <v>25</v>
      </c>
      <c r="G26" s="5"/>
      <c r="H26" s="5"/>
      <c r="I26" s="5"/>
      <c r="J26" s="5"/>
      <c r="K26" s="96"/>
      <c r="L26" s="96"/>
    </row>
    <row r="27" spans="1:13" x14ac:dyDescent="0.25">
      <c r="A27" s="54" t="s">
        <v>7</v>
      </c>
      <c r="B27" s="41"/>
      <c r="C27" s="56">
        <f>(C13*16)/C26</f>
        <v>102.4</v>
      </c>
      <c r="D27" s="56">
        <f>(D13*16)/D26</f>
        <v>160</v>
      </c>
      <c r="E27" s="5"/>
      <c r="F27" s="5"/>
      <c r="G27" s="5"/>
      <c r="H27" s="5"/>
      <c r="I27" s="5"/>
      <c r="J27" s="5"/>
      <c r="K27" s="96"/>
      <c r="L27" s="96"/>
    </row>
    <row r="28" spans="1:13" x14ac:dyDescent="0.25">
      <c r="A28" s="57" t="s">
        <v>10</v>
      </c>
      <c r="B28" s="42"/>
      <c r="C28" s="64">
        <f>C24/C27</f>
        <v>0.30129882812499997</v>
      </c>
      <c r="D28" s="64">
        <f>D24/D27</f>
        <v>8.2687499999999997E-2</v>
      </c>
      <c r="E28" s="5"/>
      <c r="F28" s="5"/>
      <c r="G28" s="5"/>
      <c r="H28" s="5"/>
      <c r="I28" s="5"/>
      <c r="J28" s="5"/>
      <c r="K28" s="96"/>
      <c r="L28" s="96"/>
    </row>
    <row r="29" spans="1:13" s="98" customFormat="1" x14ac:dyDescent="0.25">
      <c r="A29" s="116"/>
      <c r="B29" s="116"/>
      <c r="C29" s="116"/>
      <c r="D29" s="116"/>
      <c r="E29" s="5"/>
      <c r="F29" s="5"/>
      <c r="G29" s="5"/>
      <c r="H29" s="5"/>
      <c r="I29" s="5"/>
      <c r="J29" s="5"/>
      <c r="K29" s="96"/>
      <c r="L29" s="96"/>
    </row>
    <row r="30" spans="1:13" x14ac:dyDescent="0.25">
      <c r="A30" s="117" t="s">
        <v>8</v>
      </c>
      <c r="B30" s="118"/>
      <c r="C30" s="118"/>
      <c r="D30" s="119"/>
      <c r="E30" s="5"/>
      <c r="F30" s="5"/>
      <c r="G30" s="5"/>
      <c r="H30" s="5"/>
      <c r="I30" s="5"/>
      <c r="J30" s="5"/>
      <c r="K30" s="96"/>
      <c r="L30" s="96"/>
    </row>
    <row r="31" spans="1:13" ht="6" customHeight="1" x14ac:dyDescent="0.25">
      <c r="A31" s="112"/>
      <c r="B31" s="113"/>
      <c r="C31" s="113"/>
      <c r="D31" s="114"/>
      <c r="E31" s="5"/>
      <c r="F31" s="5"/>
      <c r="G31" s="5"/>
      <c r="H31" s="5"/>
      <c r="I31" s="5"/>
      <c r="J31" s="5"/>
      <c r="K31" s="96"/>
      <c r="L31" s="96"/>
    </row>
    <row r="32" spans="1:13" x14ac:dyDescent="0.25">
      <c r="A32" s="54" t="s">
        <v>10</v>
      </c>
      <c r="B32" s="45"/>
      <c r="C32" s="65"/>
      <c r="D32" s="4">
        <f>D28</f>
        <v>8.2687499999999997E-2</v>
      </c>
      <c r="E32" s="5"/>
      <c r="F32" s="5"/>
      <c r="G32" s="5"/>
      <c r="H32" s="5"/>
      <c r="I32" s="5"/>
      <c r="J32" s="5"/>
      <c r="K32" s="96"/>
      <c r="L32" s="96"/>
    </row>
    <row r="33" spans="1:12" x14ac:dyDescent="0.25">
      <c r="A33" s="54" t="s">
        <v>13</v>
      </c>
      <c r="B33" s="45"/>
      <c r="C33" s="65"/>
      <c r="D33" s="61">
        <v>6</v>
      </c>
      <c r="E33" s="5"/>
      <c r="F33" s="5" t="s">
        <v>25</v>
      </c>
      <c r="G33" s="5"/>
      <c r="H33" s="5"/>
      <c r="I33" s="5"/>
      <c r="J33" s="5"/>
      <c r="K33" s="96"/>
      <c r="L33" s="96"/>
    </row>
    <row r="34" spans="1:12" x14ac:dyDescent="0.25">
      <c r="A34" s="54" t="s">
        <v>14</v>
      </c>
      <c r="B34" s="45"/>
      <c r="C34" s="65"/>
      <c r="D34" s="4">
        <f>D33+D32</f>
        <v>6.0826874999999996</v>
      </c>
      <c r="E34" s="5"/>
      <c r="F34" s="5"/>
      <c r="G34" s="5"/>
      <c r="H34" s="5"/>
      <c r="I34" s="5"/>
      <c r="J34" s="5"/>
      <c r="K34" s="96"/>
      <c r="L34" s="96"/>
    </row>
    <row r="35" spans="1:12" x14ac:dyDescent="0.25">
      <c r="A35" s="54" t="s">
        <v>15</v>
      </c>
      <c r="B35" s="45"/>
      <c r="C35" s="65"/>
      <c r="D35" s="61">
        <v>11</v>
      </c>
      <c r="E35" s="5"/>
      <c r="F35" s="5" t="s">
        <v>25</v>
      </c>
      <c r="G35" s="5"/>
      <c r="H35" s="5"/>
      <c r="I35" s="5"/>
      <c r="J35" s="5"/>
      <c r="K35" s="96"/>
      <c r="L35" s="96"/>
    </row>
    <row r="36" spans="1:12" x14ac:dyDescent="0.25">
      <c r="A36" s="2" t="s">
        <v>16</v>
      </c>
      <c r="B36" s="1"/>
      <c r="C36" s="66"/>
      <c r="D36" s="67">
        <f>D35-D34</f>
        <v>4.9173125000000004</v>
      </c>
      <c r="E36" s="5"/>
      <c r="F36" s="5"/>
      <c r="G36" s="5"/>
      <c r="H36" s="5"/>
      <c r="I36" s="5"/>
      <c r="J36" s="5"/>
      <c r="K36" s="96"/>
      <c r="L36" s="96"/>
    </row>
    <row r="37" spans="1:12" x14ac:dyDescent="0.25">
      <c r="A37" s="57" t="s">
        <v>17</v>
      </c>
      <c r="B37" s="42"/>
      <c r="C37" s="68"/>
      <c r="D37" s="69">
        <f>D36/D35</f>
        <v>0.44702840909090913</v>
      </c>
      <c r="E37" s="5"/>
      <c r="F37" s="5"/>
      <c r="G37" s="5"/>
      <c r="H37" s="5"/>
      <c r="I37" s="5"/>
      <c r="J37" s="5"/>
      <c r="K37" s="96"/>
      <c r="L37" s="96"/>
    </row>
    <row r="38" spans="1:12" s="98" customFormat="1" x14ac:dyDescent="0.25">
      <c r="A38" s="116"/>
      <c r="B38" s="116"/>
      <c r="C38" s="116"/>
      <c r="D38" s="116"/>
      <c r="E38" s="5"/>
      <c r="F38" s="5"/>
      <c r="G38" s="5"/>
      <c r="H38" s="5"/>
      <c r="I38" s="5"/>
      <c r="J38" s="5"/>
      <c r="K38" s="96"/>
      <c r="L38" s="96"/>
    </row>
    <row r="39" spans="1:12" s="98" customFormat="1" x14ac:dyDescent="0.25">
      <c r="A39" s="117" t="s">
        <v>24</v>
      </c>
      <c r="B39" s="118"/>
      <c r="C39" s="118"/>
      <c r="D39" s="119"/>
      <c r="E39" s="5"/>
      <c r="F39" s="5"/>
      <c r="G39" s="5"/>
      <c r="H39" s="5"/>
      <c r="I39" s="5"/>
      <c r="J39" s="5"/>
      <c r="K39" s="96"/>
      <c r="L39" s="96"/>
    </row>
    <row r="40" spans="1:12" s="98" customFormat="1" ht="6" customHeight="1" x14ac:dyDescent="0.25">
      <c r="A40" s="112"/>
      <c r="B40" s="113"/>
      <c r="C40" s="113"/>
      <c r="D40" s="114"/>
      <c r="E40" s="5"/>
      <c r="F40" s="5"/>
      <c r="G40" s="5"/>
      <c r="H40" s="5"/>
      <c r="I40" s="5"/>
      <c r="J40" s="5"/>
      <c r="K40" s="96"/>
      <c r="L40" s="96"/>
    </row>
    <row r="41" spans="1:12" x14ac:dyDescent="0.25">
      <c r="A41" s="54" t="s">
        <v>12</v>
      </c>
      <c r="B41" s="45"/>
      <c r="C41" s="65"/>
      <c r="D41" s="4">
        <f>C28-D28</f>
        <v>0.21861132812499998</v>
      </c>
      <c r="E41" s="5"/>
      <c r="F41" s="5"/>
      <c r="G41" s="5"/>
      <c r="H41" s="5"/>
      <c r="I41" s="5"/>
      <c r="J41" s="5"/>
      <c r="K41" s="96"/>
      <c r="L41" s="96"/>
    </row>
    <row r="42" spans="1:12" x14ac:dyDescent="0.25">
      <c r="A42" s="54" t="s">
        <v>20</v>
      </c>
      <c r="B42" s="45"/>
      <c r="C42" s="65"/>
      <c r="D42" s="70">
        <v>50</v>
      </c>
      <c r="E42" s="5"/>
      <c r="F42" s="5" t="s">
        <v>25</v>
      </c>
      <c r="G42" s="5"/>
      <c r="H42" s="5"/>
      <c r="I42" s="5"/>
      <c r="J42" s="5"/>
      <c r="K42" s="96"/>
      <c r="L42" s="96"/>
    </row>
    <row r="43" spans="1:12" x14ac:dyDescent="0.25">
      <c r="A43" s="54" t="s">
        <v>19</v>
      </c>
      <c r="B43" s="45"/>
      <c r="C43" s="65"/>
      <c r="D43" s="70">
        <v>362</v>
      </c>
      <c r="E43" s="5"/>
      <c r="F43" s="5" t="s">
        <v>25</v>
      </c>
      <c r="G43" s="5"/>
      <c r="H43" s="5"/>
      <c r="I43" s="5"/>
      <c r="J43" s="5"/>
      <c r="K43" s="96"/>
      <c r="L43" s="96"/>
    </row>
    <row r="44" spans="1:12" x14ac:dyDescent="0.25">
      <c r="A44" s="57" t="s">
        <v>11</v>
      </c>
      <c r="B44" s="42"/>
      <c r="C44" s="71"/>
      <c r="D44" s="64">
        <f>D41*D42*D43</f>
        <v>3956.8650390624998</v>
      </c>
      <c r="E44" s="5"/>
      <c r="F44" s="5"/>
      <c r="G44" s="5"/>
      <c r="H44" s="5"/>
      <c r="I44" s="5"/>
      <c r="J44" s="5"/>
      <c r="K44" s="96"/>
      <c r="L44" s="96"/>
    </row>
    <row r="45" spans="1:12" x14ac:dyDescent="0.25">
      <c r="A45" s="41"/>
      <c r="B45" s="41"/>
      <c r="C45" s="107"/>
      <c r="D45" s="107"/>
      <c r="E45" s="5"/>
      <c r="F45" s="5"/>
      <c r="G45" s="5"/>
      <c r="H45" s="5"/>
      <c r="I45" s="5"/>
      <c r="J45" s="5"/>
      <c r="K45" s="96"/>
      <c r="L45" s="96"/>
    </row>
    <row r="46" spans="1:12" x14ac:dyDescent="0.25">
      <c r="A46" s="94" t="s">
        <v>21</v>
      </c>
      <c r="B46" s="92" t="s">
        <v>98</v>
      </c>
      <c r="C46" s="93"/>
      <c r="D46" s="93"/>
      <c r="E46" s="5"/>
      <c r="F46" s="5" t="s">
        <v>28</v>
      </c>
      <c r="G46" s="5"/>
      <c r="H46" s="5"/>
      <c r="I46" s="5"/>
      <c r="J46" s="5"/>
      <c r="K46" s="96"/>
      <c r="L46" s="96"/>
    </row>
    <row r="47" spans="1:12" x14ac:dyDescent="0.25">
      <c r="A47" s="94" t="s">
        <v>22</v>
      </c>
      <c r="B47" s="92"/>
      <c r="C47" s="93"/>
      <c r="D47" s="93"/>
      <c r="E47" s="5"/>
      <c r="F47" s="5"/>
      <c r="G47" s="5"/>
      <c r="H47" s="5"/>
      <c r="I47" s="5"/>
      <c r="J47" s="5"/>
      <c r="K47" s="96"/>
      <c r="L47" s="96"/>
    </row>
    <row r="48" spans="1:12" x14ac:dyDescent="0.25">
      <c r="A48" s="94"/>
      <c r="B48" s="92"/>
      <c r="C48" s="93"/>
      <c r="D48" s="93"/>
      <c r="E48" s="5"/>
      <c r="F48" s="5" t="s">
        <v>29</v>
      </c>
      <c r="G48" s="5"/>
      <c r="H48" s="5"/>
      <c r="I48" s="5"/>
      <c r="J48" s="5"/>
      <c r="K48" s="96"/>
      <c r="L48" s="96"/>
    </row>
    <row r="49" spans="1:12" x14ac:dyDescent="0.25">
      <c r="A49" s="94" t="s">
        <v>23</v>
      </c>
      <c r="B49" s="95">
        <f ca="1">TODAY()</f>
        <v>42258</v>
      </c>
      <c r="C49" s="93"/>
      <c r="D49" s="93"/>
      <c r="E49" s="5"/>
      <c r="F49" s="5" t="s">
        <v>30</v>
      </c>
      <c r="G49" s="5"/>
      <c r="H49" s="5"/>
      <c r="I49" s="5"/>
      <c r="J49" s="5"/>
      <c r="K49" s="96"/>
      <c r="L49" s="96"/>
    </row>
    <row r="50" spans="1:12" x14ac:dyDescent="0.25">
      <c r="A50" s="41"/>
      <c r="B50" s="41"/>
      <c r="C50" s="107"/>
      <c r="D50" s="107"/>
      <c r="E50" s="5"/>
      <c r="F50" s="5"/>
      <c r="G50" s="5"/>
      <c r="H50" s="5"/>
      <c r="I50" s="5"/>
      <c r="J50" s="5"/>
      <c r="K50" s="96"/>
      <c r="L50" s="96"/>
    </row>
    <row r="51" spans="1:12" x14ac:dyDescent="0.25">
      <c r="A51" s="5"/>
      <c r="B51" s="5"/>
      <c r="C51" s="38"/>
      <c r="D51" s="38"/>
      <c r="E51" s="5"/>
      <c r="F51" s="5"/>
      <c r="G51" s="5"/>
      <c r="H51" s="5"/>
      <c r="I51" s="5"/>
      <c r="J51" s="5"/>
      <c r="K51" s="96"/>
      <c r="L51" s="96"/>
    </row>
    <row r="52" spans="1:12" x14ac:dyDescent="0.25">
      <c r="A52" s="5"/>
      <c r="B52" s="5"/>
      <c r="C52" s="38"/>
      <c r="D52" s="38"/>
      <c r="E52" s="5"/>
      <c r="F52" s="5"/>
      <c r="G52" s="5"/>
      <c r="H52" s="5"/>
      <c r="I52" s="5"/>
      <c r="J52" s="5"/>
      <c r="K52" s="96"/>
      <c r="L52" s="96"/>
    </row>
    <row r="53" spans="1:12" x14ac:dyDescent="0.25">
      <c r="A53" s="5"/>
      <c r="B53" s="5"/>
      <c r="C53" s="38"/>
      <c r="D53" s="38"/>
      <c r="E53" s="5"/>
      <c r="F53" s="5"/>
      <c r="G53" s="5"/>
      <c r="H53" s="5"/>
      <c r="I53" s="5"/>
      <c r="J53" s="5"/>
      <c r="K53" s="96"/>
      <c r="L53" s="96"/>
    </row>
    <row r="54" spans="1:12" x14ac:dyDescent="0.25">
      <c r="A54" s="5"/>
      <c r="B54" s="5"/>
      <c r="C54" s="38"/>
      <c r="D54" s="38"/>
      <c r="E54" s="5"/>
      <c r="F54" s="5"/>
      <c r="G54" s="5"/>
      <c r="H54" s="5"/>
      <c r="I54" s="5"/>
      <c r="J54" s="5"/>
      <c r="K54" s="96"/>
      <c r="L54" s="96"/>
    </row>
  </sheetData>
  <sheetProtection sheet="1" objects="1" scenarios="1" selectLockedCells="1"/>
  <mergeCells count="7">
    <mergeCell ref="A40:D40"/>
    <mergeCell ref="A1:D1"/>
    <mergeCell ref="A29:D29"/>
    <mergeCell ref="A30:D30"/>
    <mergeCell ref="A31:D31"/>
    <mergeCell ref="A38:D38"/>
    <mergeCell ref="A39:D39"/>
  </mergeCells>
  <printOptions horizontalCentered="1"/>
  <pageMargins left="0.5" right="0.5" top="0.5" bottom="0.75" header="0.5" footer="0.5"/>
  <pageSetup orientation="portrait" verticalDpi="300" r:id="rId1"/>
  <headerFooter alignWithMargins="0">
    <oddFooter>&amp;C&amp;"Verdana,Regular"&amp;A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4"/>
  <sheetViews>
    <sheetView topLeftCell="A24" workbookViewId="0">
      <selection activeCell="B46" sqref="B46"/>
    </sheetView>
  </sheetViews>
  <sheetFormatPr defaultColWidth="9.109375" defaultRowHeight="13.2" x14ac:dyDescent="0.25"/>
  <cols>
    <col min="1" max="1" width="15.6640625" style="34" customWidth="1"/>
    <col min="2" max="2" width="30.44140625" style="34" customWidth="1"/>
    <col min="3" max="3" width="19.6640625" style="40" customWidth="1"/>
    <col min="4" max="4" width="27.5546875" style="40" customWidth="1"/>
    <col min="5" max="5" width="1.6640625" style="34" customWidth="1"/>
    <col min="6" max="10" width="9.109375" style="34"/>
    <col min="11" max="16384" width="9.109375" style="97"/>
  </cols>
  <sheetData>
    <row r="1" spans="1:12" ht="27" customHeight="1" x14ac:dyDescent="0.25">
      <c r="A1" s="115"/>
      <c r="B1" s="115"/>
      <c r="C1" s="115"/>
      <c r="D1" s="115"/>
      <c r="E1" s="5"/>
      <c r="F1" s="5"/>
      <c r="G1" s="5"/>
      <c r="H1" s="5"/>
      <c r="I1" s="5"/>
      <c r="J1" s="5"/>
      <c r="K1" s="96"/>
      <c r="L1" s="96"/>
    </row>
    <row r="2" spans="1:12" x14ac:dyDescent="0.25">
      <c r="A2" s="41"/>
      <c r="B2" s="41"/>
      <c r="C2" s="72"/>
      <c r="D2" s="72"/>
      <c r="E2" s="5"/>
      <c r="F2" s="5"/>
      <c r="G2" s="5"/>
      <c r="H2" s="5"/>
      <c r="I2" s="5"/>
      <c r="J2" s="5"/>
      <c r="K2" s="96"/>
      <c r="L2" s="96"/>
    </row>
    <row r="3" spans="1:12" x14ac:dyDescent="0.25">
      <c r="A3" s="41"/>
      <c r="B3" s="41"/>
      <c r="C3" s="72"/>
      <c r="D3" s="72"/>
      <c r="E3" s="5"/>
      <c r="F3" s="5"/>
      <c r="G3" s="5"/>
      <c r="H3" s="5"/>
      <c r="I3" s="5"/>
      <c r="J3" s="5"/>
      <c r="K3" s="96"/>
      <c r="L3" s="96"/>
    </row>
    <row r="4" spans="1:12" x14ac:dyDescent="0.25">
      <c r="A4" s="41"/>
      <c r="B4" s="41"/>
      <c r="C4" s="72"/>
      <c r="D4" s="72"/>
      <c r="E4" s="5"/>
      <c r="F4" s="5" t="s">
        <v>59</v>
      </c>
      <c r="G4" s="5"/>
      <c r="H4" s="5"/>
      <c r="I4" s="5"/>
      <c r="J4" s="5"/>
      <c r="K4" s="96">
        <v>1</v>
      </c>
      <c r="L4" s="96"/>
    </row>
    <row r="5" spans="1:12" x14ac:dyDescent="0.25">
      <c r="A5" s="41"/>
      <c r="B5" s="41"/>
      <c r="C5" s="72"/>
      <c r="D5" s="72"/>
      <c r="E5" s="5"/>
      <c r="F5" s="5"/>
      <c r="G5" s="5"/>
      <c r="H5" s="5"/>
      <c r="I5" s="5"/>
      <c r="J5" s="5"/>
      <c r="K5" s="96"/>
      <c r="L5" s="96"/>
    </row>
    <row r="6" spans="1:12" ht="13.8" thickBot="1" x14ac:dyDescent="0.3">
      <c r="A6" s="41"/>
      <c r="B6" s="41"/>
      <c r="C6" s="72"/>
      <c r="D6" s="72"/>
      <c r="E6" s="5"/>
      <c r="F6" s="5"/>
      <c r="G6" s="5"/>
      <c r="H6" s="5"/>
      <c r="I6" s="5"/>
      <c r="J6" s="5"/>
      <c r="K6" s="96"/>
      <c r="L6" s="96"/>
    </row>
    <row r="7" spans="1:12" ht="14.4" thickTop="1" x14ac:dyDescent="0.25">
      <c r="A7" s="65"/>
      <c r="B7" s="73"/>
      <c r="C7" s="74"/>
      <c r="D7" s="75" t="s">
        <v>50</v>
      </c>
      <c r="E7" s="5"/>
      <c r="F7" s="32" t="s">
        <v>18</v>
      </c>
      <c r="G7" s="5"/>
      <c r="H7" s="5"/>
      <c r="I7" s="5"/>
      <c r="J7" s="5"/>
      <c r="K7" s="96"/>
      <c r="L7" s="96"/>
    </row>
    <row r="8" spans="1:12" ht="13.8" x14ac:dyDescent="0.25">
      <c r="A8" s="45"/>
      <c r="B8" s="76"/>
      <c r="C8" s="77" t="s">
        <v>44</v>
      </c>
      <c r="D8" s="78" t="s">
        <v>79</v>
      </c>
      <c r="E8" s="5"/>
      <c r="F8" s="5"/>
      <c r="G8" s="5"/>
      <c r="H8" s="5"/>
      <c r="I8" s="5"/>
      <c r="J8" s="5"/>
      <c r="K8" s="96"/>
      <c r="L8" s="96"/>
    </row>
    <row r="9" spans="1:12" ht="14.4" thickBot="1" x14ac:dyDescent="0.3">
      <c r="A9" s="79"/>
      <c r="B9" s="80"/>
      <c r="C9" s="81" t="s">
        <v>45</v>
      </c>
      <c r="D9" s="99" t="s">
        <v>39</v>
      </c>
      <c r="E9" s="5"/>
      <c r="F9" s="5" t="s">
        <v>27</v>
      </c>
      <c r="G9" s="5"/>
      <c r="H9" s="5"/>
      <c r="I9" s="5"/>
      <c r="J9" s="5"/>
      <c r="K9" s="96"/>
      <c r="L9" s="96"/>
    </row>
    <row r="10" spans="1:12" ht="6" customHeight="1" thickTop="1" x14ac:dyDescent="0.25">
      <c r="A10" s="82"/>
      <c r="B10" s="83"/>
      <c r="C10" s="84"/>
      <c r="D10" s="85"/>
      <c r="E10" s="5"/>
      <c r="F10" s="5"/>
      <c r="G10" s="5"/>
      <c r="H10" s="5"/>
      <c r="I10" s="5"/>
      <c r="J10" s="5"/>
      <c r="K10" s="96"/>
      <c r="L10" s="96"/>
    </row>
    <row r="11" spans="1:12" x14ac:dyDescent="0.25">
      <c r="A11" s="54" t="s">
        <v>0</v>
      </c>
      <c r="B11" s="45"/>
      <c r="C11" s="55">
        <v>20</v>
      </c>
      <c r="D11" s="55">
        <v>12</v>
      </c>
      <c r="E11" s="5"/>
      <c r="F11" s="5" t="s">
        <v>52</v>
      </c>
      <c r="G11" s="5"/>
      <c r="H11" s="5"/>
      <c r="I11" s="5"/>
      <c r="J11" s="5"/>
      <c r="K11" s="96"/>
      <c r="L11" s="96"/>
    </row>
    <row r="12" spans="1:12" x14ac:dyDescent="0.25">
      <c r="A12" s="54" t="s">
        <v>1</v>
      </c>
      <c r="B12" s="41"/>
      <c r="C12" s="56">
        <f>SUM(C11-C13)</f>
        <v>10</v>
      </c>
      <c r="D12" s="56">
        <v>0</v>
      </c>
      <c r="E12" s="5"/>
      <c r="F12" s="5" t="s">
        <v>26</v>
      </c>
      <c r="G12" s="5"/>
      <c r="H12" s="5"/>
      <c r="I12" s="5"/>
      <c r="J12" s="5"/>
      <c r="K12" s="96"/>
      <c r="L12" s="96"/>
    </row>
    <row r="13" spans="1:12" x14ac:dyDescent="0.25">
      <c r="A13" s="57" t="s">
        <v>2</v>
      </c>
      <c r="B13" s="42"/>
      <c r="C13" s="58">
        <f>C11*C14</f>
        <v>10</v>
      </c>
      <c r="D13" s="58">
        <f>D11-D12</f>
        <v>12</v>
      </c>
      <c r="E13" s="5">
        <v>212</v>
      </c>
      <c r="F13" s="5"/>
      <c r="G13" s="5"/>
      <c r="H13" s="5"/>
      <c r="I13" s="5"/>
      <c r="J13" s="5"/>
      <c r="K13" s="96"/>
      <c r="L13" s="96"/>
    </row>
    <row r="14" spans="1:12" x14ac:dyDescent="0.25">
      <c r="A14" s="59" t="s">
        <v>3</v>
      </c>
      <c r="B14" s="46"/>
      <c r="C14" s="60">
        <v>0.5</v>
      </c>
      <c r="D14" s="60">
        <f>D13/D11</f>
        <v>1</v>
      </c>
      <c r="E14" s="5">
        <v>212</v>
      </c>
      <c r="F14" s="5"/>
      <c r="G14" s="5"/>
      <c r="H14" s="5"/>
      <c r="I14" s="5"/>
      <c r="J14" s="5"/>
      <c r="K14" s="96"/>
      <c r="L14" s="96"/>
    </row>
    <row r="15" spans="1:12" ht="6" customHeight="1" x14ac:dyDescent="0.25">
      <c r="A15" s="2"/>
      <c r="B15" s="1"/>
      <c r="C15" s="3"/>
      <c r="D15" s="3"/>
      <c r="E15" s="5">
        <v>213</v>
      </c>
      <c r="F15" s="5"/>
      <c r="G15" s="5"/>
      <c r="H15" s="5"/>
      <c r="I15" s="5"/>
      <c r="J15" s="5"/>
      <c r="K15" s="96"/>
      <c r="L15" s="96"/>
    </row>
    <row r="16" spans="1:12" x14ac:dyDescent="0.25">
      <c r="A16" s="54" t="s">
        <v>4</v>
      </c>
      <c r="B16" s="45"/>
      <c r="C16" s="61">
        <v>10.46</v>
      </c>
      <c r="D16" s="61">
        <v>12.37</v>
      </c>
      <c r="E16" s="5"/>
      <c r="F16" s="5" t="s">
        <v>25</v>
      </c>
      <c r="G16" s="5"/>
      <c r="H16" s="5"/>
      <c r="I16" s="5"/>
      <c r="J16" s="5"/>
      <c r="K16" s="96"/>
      <c r="L16" s="96"/>
    </row>
    <row r="17" spans="1:13" x14ac:dyDescent="0.25">
      <c r="A17" s="54" t="s">
        <v>5</v>
      </c>
      <c r="B17" s="41"/>
      <c r="C17" s="4">
        <f>SUM(C21*C22)</f>
        <v>4.21875</v>
      </c>
      <c r="D17" s="4">
        <v>0</v>
      </c>
      <c r="E17" s="5"/>
      <c r="F17" s="5"/>
      <c r="G17" s="5"/>
      <c r="H17" s="5"/>
      <c r="I17" s="5"/>
      <c r="J17" s="5"/>
      <c r="K17" s="96"/>
      <c r="L17" s="96"/>
    </row>
    <row r="18" spans="1:13" x14ac:dyDescent="0.25">
      <c r="A18" s="47" t="s">
        <v>54</v>
      </c>
      <c r="B18" s="41"/>
      <c r="C18" s="62">
        <v>6.75</v>
      </c>
      <c r="D18" s="4">
        <v>0</v>
      </c>
      <c r="E18" s="5"/>
      <c r="F18" s="5" t="s">
        <v>25</v>
      </c>
      <c r="G18" s="5"/>
      <c r="H18" s="5"/>
      <c r="I18" s="5"/>
      <c r="J18" s="5"/>
      <c r="K18" s="96"/>
      <c r="L18" s="96"/>
    </row>
    <row r="19" spans="1:13" x14ac:dyDescent="0.25">
      <c r="A19" s="47" t="s">
        <v>55</v>
      </c>
      <c r="B19" s="43"/>
      <c r="C19" s="63">
        <f>SUM(C18*0.25)</f>
        <v>1.6875</v>
      </c>
      <c r="D19" s="63">
        <v>0</v>
      </c>
      <c r="E19" s="5"/>
      <c r="F19" s="5"/>
      <c r="G19" s="5"/>
      <c r="H19" s="5"/>
      <c r="I19" s="5"/>
      <c r="J19" s="5"/>
      <c r="K19" s="96"/>
      <c r="L19" s="96"/>
    </row>
    <row r="20" spans="1:13" x14ac:dyDescent="0.25">
      <c r="A20" s="47" t="s">
        <v>56</v>
      </c>
      <c r="B20" s="44"/>
      <c r="C20" s="63">
        <f>SUM(C18:C19)</f>
        <v>8.4375</v>
      </c>
      <c r="D20" s="63">
        <v>0</v>
      </c>
      <c r="E20" s="5"/>
      <c r="F20" s="5"/>
      <c r="G20" s="5"/>
      <c r="H20" s="5"/>
      <c r="I20" s="5"/>
      <c r="J20" s="5"/>
      <c r="K20" s="96"/>
      <c r="L20" s="96"/>
    </row>
    <row r="21" spans="1:13" x14ac:dyDescent="0.25">
      <c r="A21" s="47" t="s">
        <v>57</v>
      </c>
      <c r="B21" s="44"/>
      <c r="C21" s="63">
        <f>C20/60</f>
        <v>0.140625</v>
      </c>
      <c r="D21" s="63">
        <f>D20/60</f>
        <v>0</v>
      </c>
      <c r="E21" s="5"/>
      <c r="F21" s="39"/>
      <c r="G21" s="5"/>
      <c r="H21" s="5"/>
      <c r="I21" s="5"/>
      <c r="J21" s="5"/>
      <c r="K21" s="96"/>
      <c r="L21" s="96"/>
      <c r="M21" s="98"/>
    </row>
    <row r="22" spans="1:13" x14ac:dyDescent="0.25">
      <c r="A22" s="47" t="s">
        <v>58</v>
      </c>
      <c r="B22" s="43"/>
      <c r="C22" s="111">
        <v>30</v>
      </c>
      <c r="D22" s="86">
        <v>0</v>
      </c>
      <c r="E22" s="5"/>
      <c r="F22" s="5" t="s">
        <v>25</v>
      </c>
      <c r="G22" s="5"/>
      <c r="H22" s="5"/>
      <c r="I22" s="5"/>
      <c r="J22" s="5"/>
      <c r="K22" s="96"/>
      <c r="L22" s="96"/>
    </row>
    <row r="23" spans="1:13" x14ac:dyDescent="0.25">
      <c r="A23" s="54" t="s">
        <v>51</v>
      </c>
      <c r="B23" s="41"/>
      <c r="C23" s="4">
        <f>SUM(C13*0.07)</f>
        <v>0.70000000000000007</v>
      </c>
      <c r="D23" s="4">
        <v>0</v>
      </c>
      <c r="E23" s="5"/>
      <c r="F23" s="5"/>
      <c r="G23" s="5"/>
      <c r="H23" s="5"/>
      <c r="I23" s="5"/>
      <c r="J23" s="5"/>
      <c r="K23" s="96"/>
      <c r="L23" s="96"/>
    </row>
    <row r="24" spans="1:13" x14ac:dyDescent="0.25">
      <c r="A24" s="57" t="s">
        <v>9</v>
      </c>
      <c r="B24" s="42"/>
      <c r="C24" s="64">
        <f>C23+C17+C16</f>
        <v>15.37875</v>
      </c>
      <c r="D24" s="64">
        <f>D23+D17+D16</f>
        <v>12.37</v>
      </c>
      <c r="E24" s="5"/>
      <c r="F24" s="5"/>
      <c r="G24" s="5"/>
      <c r="H24" s="5"/>
      <c r="I24" s="5"/>
      <c r="J24" s="5"/>
      <c r="K24" s="96"/>
      <c r="L24" s="96"/>
    </row>
    <row r="25" spans="1:13" ht="6" customHeight="1" x14ac:dyDescent="0.25">
      <c r="A25" s="2"/>
      <c r="B25" s="1"/>
      <c r="C25" s="4"/>
      <c r="D25" s="4"/>
      <c r="E25" s="5"/>
      <c r="F25" s="5"/>
      <c r="G25" s="5"/>
      <c r="H25" s="5"/>
      <c r="I25" s="5"/>
      <c r="J25" s="5"/>
      <c r="K25" s="96"/>
      <c r="L25" s="96"/>
    </row>
    <row r="26" spans="1:13" x14ac:dyDescent="0.25">
      <c r="A26" s="54" t="s">
        <v>6</v>
      </c>
      <c r="B26" s="41"/>
      <c r="C26" s="55">
        <v>4</v>
      </c>
      <c r="D26" s="55">
        <v>4</v>
      </c>
      <c r="E26" s="5"/>
      <c r="F26" s="5" t="s">
        <v>25</v>
      </c>
      <c r="G26" s="5"/>
      <c r="H26" s="5"/>
      <c r="I26" s="5"/>
      <c r="J26" s="5"/>
      <c r="K26" s="96"/>
      <c r="L26" s="96"/>
    </row>
    <row r="27" spans="1:13" x14ac:dyDescent="0.25">
      <c r="A27" s="54" t="s">
        <v>7</v>
      </c>
      <c r="B27" s="41"/>
      <c r="C27" s="56">
        <f>(C13*16)/C26</f>
        <v>40</v>
      </c>
      <c r="D27" s="56">
        <f>(D13*16)/D26</f>
        <v>48</v>
      </c>
      <c r="E27" s="5"/>
      <c r="F27" s="5"/>
      <c r="G27" s="5"/>
      <c r="H27" s="5"/>
      <c r="I27" s="5"/>
      <c r="J27" s="5"/>
      <c r="K27" s="96"/>
      <c r="L27" s="96"/>
    </row>
    <row r="28" spans="1:13" x14ac:dyDescent="0.25">
      <c r="A28" s="57" t="s">
        <v>10</v>
      </c>
      <c r="B28" s="42"/>
      <c r="C28" s="64">
        <f>C24/C27</f>
        <v>0.38446875000000003</v>
      </c>
      <c r="D28" s="64">
        <f>D24/D27</f>
        <v>0.25770833333333332</v>
      </c>
      <c r="E28" s="5"/>
      <c r="F28" s="5"/>
      <c r="G28" s="5"/>
      <c r="H28" s="5"/>
      <c r="I28" s="5"/>
      <c r="J28" s="5"/>
      <c r="K28" s="96"/>
      <c r="L28" s="96"/>
    </row>
    <row r="29" spans="1:13" s="98" customFormat="1" x14ac:dyDescent="0.25">
      <c r="A29" s="116"/>
      <c r="B29" s="116"/>
      <c r="C29" s="116"/>
      <c r="D29" s="116"/>
      <c r="E29" s="5"/>
      <c r="F29" s="5"/>
      <c r="G29" s="5"/>
      <c r="H29" s="5"/>
      <c r="I29" s="5"/>
      <c r="J29" s="5"/>
      <c r="K29" s="96"/>
      <c r="L29" s="96"/>
    </row>
    <row r="30" spans="1:13" x14ac:dyDescent="0.25">
      <c r="A30" s="117" t="s">
        <v>8</v>
      </c>
      <c r="B30" s="118"/>
      <c r="C30" s="118"/>
      <c r="D30" s="119"/>
      <c r="E30" s="5"/>
      <c r="F30" s="5"/>
      <c r="G30" s="5"/>
      <c r="H30" s="5"/>
      <c r="I30" s="5"/>
      <c r="J30" s="5"/>
      <c r="K30" s="96"/>
      <c r="L30" s="96"/>
    </row>
    <row r="31" spans="1:13" ht="6" customHeight="1" x14ac:dyDescent="0.25">
      <c r="A31" s="112"/>
      <c r="B31" s="113"/>
      <c r="C31" s="113"/>
      <c r="D31" s="114"/>
      <c r="E31" s="5"/>
      <c r="F31" s="5"/>
      <c r="G31" s="5"/>
      <c r="H31" s="5"/>
      <c r="I31" s="5"/>
      <c r="J31" s="5"/>
      <c r="K31" s="96"/>
      <c r="L31" s="96"/>
    </row>
    <row r="32" spans="1:13" x14ac:dyDescent="0.25">
      <c r="A32" s="54" t="s">
        <v>10</v>
      </c>
      <c r="B32" s="45"/>
      <c r="C32" s="65"/>
      <c r="D32" s="4">
        <f>D28</f>
        <v>0.25770833333333332</v>
      </c>
      <c r="E32" s="5"/>
      <c r="F32" s="5"/>
      <c r="G32" s="5"/>
      <c r="H32" s="5"/>
      <c r="I32" s="5"/>
      <c r="J32" s="5"/>
      <c r="K32" s="96"/>
      <c r="L32" s="96"/>
    </row>
    <row r="33" spans="1:12" x14ac:dyDescent="0.25">
      <c r="A33" s="54" t="s">
        <v>13</v>
      </c>
      <c r="B33" s="45"/>
      <c r="C33" s="65"/>
      <c r="D33" s="61">
        <v>6</v>
      </c>
      <c r="E33" s="5"/>
      <c r="F33" s="5" t="s">
        <v>25</v>
      </c>
      <c r="G33" s="5"/>
      <c r="H33" s="5"/>
      <c r="I33" s="5"/>
      <c r="J33" s="5"/>
      <c r="K33" s="96"/>
      <c r="L33" s="96"/>
    </row>
    <row r="34" spans="1:12" x14ac:dyDescent="0.25">
      <c r="A34" s="54" t="s">
        <v>14</v>
      </c>
      <c r="B34" s="45"/>
      <c r="C34" s="65"/>
      <c r="D34" s="4">
        <f>D33+D32</f>
        <v>6.2577083333333334</v>
      </c>
      <c r="E34" s="5"/>
      <c r="F34" s="5"/>
      <c r="G34" s="5"/>
      <c r="H34" s="5"/>
      <c r="I34" s="5"/>
      <c r="J34" s="5"/>
      <c r="K34" s="96"/>
      <c r="L34" s="96"/>
    </row>
    <row r="35" spans="1:12" x14ac:dyDescent="0.25">
      <c r="A35" s="54" t="s">
        <v>15</v>
      </c>
      <c r="B35" s="45"/>
      <c r="C35" s="65"/>
      <c r="D35" s="61">
        <v>11</v>
      </c>
      <c r="E35" s="5"/>
      <c r="F35" s="5" t="s">
        <v>25</v>
      </c>
      <c r="G35" s="5"/>
      <c r="H35" s="5"/>
      <c r="I35" s="5"/>
      <c r="J35" s="5"/>
      <c r="K35" s="96"/>
      <c r="L35" s="96"/>
    </row>
    <row r="36" spans="1:12" x14ac:dyDescent="0.25">
      <c r="A36" s="2" t="s">
        <v>16</v>
      </c>
      <c r="B36" s="1"/>
      <c r="C36" s="66"/>
      <c r="D36" s="67">
        <f>D35-D34</f>
        <v>4.7422916666666666</v>
      </c>
      <c r="E36" s="5"/>
      <c r="F36" s="5"/>
      <c r="G36" s="5"/>
      <c r="H36" s="5"/>
      <c r="I36" s="5"/>
      <c r="J36" s="5"/>
      <c r="K36" s="96"/>
      <c r="L36" s="96"/>
    </row>
    <row r="37" spans="1:12" x14ac:dyDescent="0.25">
      <c r="A37" s="57" t="s">
        <v>17</v>
      </c>
      <c r="B37" s="42"/>
      <c r="C37" s="68"/>
      <c r="D37" s="69">
        <f>D36/D35</f>
        <v>0.43111742424242422</v>
      </c>
      <c r="E37" s="5"/>
      <c r="F37" s="5"/>
      <c r="G37" s="5"/>
      <c r="H37" s="5"/>
      <c r="I37" s="5"/>
      <c r="J37" s="5"/>
      <c r="K37" s="96"/>
      <c r="L37" s="96"/>
    </row>
    <row r="38" spans="1:12" s="98" customFormat="1" x14ac:dyDescent="0.25">
      <c r="A38" s="116"/>
      <c r="B38" s="116"/>
      <c r="C38" s="116"/>
      <c r="D38" s="116"/>
      <c r="E38" s="5"/>
      <c r="F38" s="5"/>
      <c r="G38" s="5"/>
      <c r="H38" s="5"/>
      <c r="I38" s="5"/>
      <c r="J38" s="5"/>
      <c r="K38" s="96"/>
      <c r="L38" s="96"/>
    </row>
    <row r="39" spans="1:12" s="98" customFormat="1" x14ac:dyDescent="0.25">
      <c r="A39" s="117" t="s">
        <v>24</v>
      </c>
      <c r="B39" s="118"/>
      <c r="C39" s="118"/>
      <c r="D39" s="119"/>
      <c r="E39" s="5"/>
      <c r="F39" s="5"/>
      <c r="G39" s="5"/>
      <c r="H39" s="5"/>
      <c r="I39" s="5"/>
      <c r="J39" s="5"/>
      <c r="K39" s="96"/>
      <c r="L39" s="96"/>
    </row>
    <row r="40" spans="1:12" s="98" customFormat="1" ht="6" customHeight="1" x14ac:dyDescent="0.25">
      <c r="A40" s="112"/>
      <c r="B40" s="113"/>
      <c r="C40" s="113"/>
      <c r="D40" s="114"/>
      <c r="E40" s="5"/>
      <c r="F40" s="5"/>
      <c r="G40" s="5"/>
      <c r="H40" s="5"/>
      <c r="I40" s="5"/>
      <c r="J40" s="5"/>
      <c r="K40" s="96"/>
      <c r="L40" s="96"/>
    </row>
    <row r="41" spans="1:12" x14ac:dyDescent="0.25">
      <c r="A41" s="54" t="s">
        <v>12</v>
      </c>
      <c r="B41" s="45"/>
      <c r="C41" s="65"/>
      <c r="D41" s="4">
        <f>C28-D28</f>
        <v>0.12676041666666671</v>
      </c>
      <c r="E41" s="5"/>
      <c r="F41" s="5"/>
      <c r="G41" s="5"/>
      <c r="H41" s="5"/>
      <c r="I41" s="5"/>
      <c r="J41" s="5"/>
      <c r="K41" s="96"/>
      <c r="L41" s="96"/>
    </row>
    <row r="42" spans="1:12" x14ac:dyDescent="0.25">
      <c r="A42" s="54" t="s">
        <v>20</v>
      </c>
      <c r="B42" s="45"/>
      <c r="C42" s="65"/>
      <c r="D42" s="70">
        <v>30</v>
      </c>
      <c r="E42" s="5"/>
      <c r="F42" s="5" t="s">
        <v>25</v>
      </c>
      <c r="G42" s="5"/>
      <c r="H42" s="5"/>
      <c r="I42" s="5"/>
      <c r="J42" s="5"/>
      <c r="K42" s="96"/>
      <c r="L42" s="96"/>
    </row>
    <row r="43" spans="1:12" x14ac:dyDescent="0.25">
      <c r="A43" s="54" t="s">
        <v>19</v>
      </c>
      <c r="B43" s="45"/>
      <c r="C43" s="65"/>
      <c r="D43" s="70">
        <v>362</v>
      </c>
      <c r="E43" s="5"/>
      <c r="F43" s="5" t="s">
        <v>25</v>
      </c>
      <c r="G43" s="5"/>
      <c r="H43" s="5"/>
      <c r="I43" s="5"/>
      <c r="J43" s="5"/>
      <c r="K43" s="96"/>
      <c r="L43" s="96"/>
    </row>
    <row r="44" spans="1:12" x14ac:dyDescent="0.25">
      <c r="A44" s="57" t="s">
        <v>11</v>
      </c>
      <c r="B44" s="42"/>
      <c r="C44" s="71"/>
      <c r="D44" s="64">
        <f>D41*D42*D43</f>
        <v>1376.6181250000004</v>
      </c>
      <c r="E44" s="5"/>
      <c r="F44" s="5"/>
      <c r="G44" s="5"/>
      <c r="H44" s="5"/>
      <c r="I44" s="5"/>
      <c r="J44" s="5"/>
      <c r="K44" s="96"/>
      <c r="L44" s="96"/>
    </row>
    <row r="45" spans="1:12" x14ac:dyDescent="0.25">
      <c r="A45" s="92"/>
      <c r="B45" s="92"/>
      <c r="C45" s="93"/>
      <c r="D45" s="93"/>
      <c r="E45" s="5"/>
      <c r="F45" s="5"/>
      <c r="G45" s="5"/>
      <c r="H45" s="5"/>
      <c r="I45" s="5"/>
      <c r="J45" s="5"/>
      <c r="K45" s="96"/>
      <c r="L45" s="96"/>
    </row>
    <row r="46" spans="1:12" x14ac:dyDescent="0.25">
      <c r="A46" s="94" t="s">
        <v>21</v>
      </c>
      <c r="B46" s="92" t="s">
        <v>98</v>
      </c>
      <c r="C46" s="93"/>
      <c r="D46" s="93"/>
      <c r="E46" s="5"/>
      <c r="F46" s="5" t="s">
        <v>28</v>
      </c>
      <c r="G46" s="5"/>
      <c r="H46" s="5"/>
      <c r="I46" s="5"/>
      <c r="J46" s="5"/>
      <c r="K46" s="96"/>
      <c r="L46" s="96"/>
    </row>
    <row r="47" spans="1:12" x14ac:dyDescent="0.25">
      <c r="A47" s="94" t="s">
        <v>22</v>
      </c>
      <c r="B47" s="92"/>
      <c r="C47" s="93"/>
      <c r="D47" s="93"/>
      <c r="E47" s="5"/>
      <c r="F47" s="5"/>
      <c r="G47" s="5"/>
      <c r="H47" s="5"/>
      <c r="I47" s="5"/>
      <c r="J47" s="5"/>
      <c r="K47" s="96"/>
      <c r="L47" s="96"/>
    </row>
    <row r="48" spans="1:12" x14ac:dyDescent="0.25">
      <c r="A48" s="94"/>
      <c r="B48" s="92"/>
      <c r="C48" s="93"/>
      <c r="D48" s="93"/>
      <c r="E48" s="5"/>
      <c r="F48" s="5" t="s">
        <v>29</v>
      </c>
      <c r="G48" s="5"/>
      <c r="H48" s="5"/>
      <c r="I48" s="5"/>
      <c r="J48" s="5"/>
      <c r="K48" s="96"/>
      <c r="L48" s="96"/>
    </row>
    <row r="49" spans="1:12" x14ac:dyDescent="0.25">
      <c r="A49" s="94" t="s">
        <v>23</v>
      </c>
      <c r="B49" s="95">
        <f ca="1">TODAY()</f>
        <v>42258</v>
      </c>
      <c r="C49" s="93"/>
      <c r="D49" s="93"/>
      <c r="E49" s="5"/>
      <c r="F49" s="5" t="s">
        <v>30</v>
      </c>
      <c r="G49" s="5"/>
      <c r="H49" s="5"/>
      <c r="I49" s="5"/>
      <c r="J49" s="5"/>
      <c r="K49" s="96"/>
      <c r="L49" s="96"/>
    </row>
    <row r="50" spans="1:12" x14ac:dyDescent="0.25">
      <c r="A50" s="5"/>
      <c r="B50" s="5"/>
      <c r="C50" s="38"/>
      <c r="D50" s="38"/>
      <c r="E50" s="5"/>
      <c r="F50" s="5"/>
      <c r="G50" s="5"/>
      <c r="H50" s="5"/>
      <c r="I50" s="5"/>
      <c r="J50" s="5"/>
      <c r="K50" s="96"/>
      <c r="L50" s="96"/>
    </row>
    <row r="51" spans="1:12" x14ac:dyDescent="0.25">
      <c r="A51" s="5"/>
      <c r="B51" s="5"/>
      <c r="C51" s="38"/>
      <c r="D51" s="38"/>
      <c r="E51" s="5"/>
      <c r="F51" s="5"/>
      <c r="G51" s="5"/>
      <c r="H51" s="5"/>
      <c r="I51" s="5"/>
      <c r="J51" s="5"/>
      <c r="K51" s="96"/>
      <c r="L51" s="96"/>
    </row>
    <row r="52" spans="1:12" x14ac:dyDescent="0.25">
      <c r="A52" s="5"/>
      <c r="B52" s="5"/>
      <c r="C52" s="38"/>
      <c r="D52" s="38"/>
      <c r="E52" s="5"/>
      <c r="F52" s="5"/>
      <c r="G52" s="5"/>
      <c r="H52" s="5"/>
      <c r="I52" s="5"/>
      <c r="J52" s="5"/>
      <c r="K52" s="96"/>
      <c r="L52" s="96"/>
    </row>
    <row r="53" spans="1:12" x14ac:dyDescent="0.25">
      <c r="A53" s="5"/>
      <c r="B53" s="5"/>
      <c r="C53" s="38"/>
      <c r="D53" s="38"/>
      <c r="E53" s="5"/>
      <c r="F53" s="5"/>
      <c r="G53" s="5"/>
      <c r="H53" s="5"/>
      <c r="I53" s="5"/>
      <c r="J53" s="5"/>
      <c r="K53" s="96"/>
      <c r="L53" s="96"/>
    </row>
    <row r="54" spans="1:12" x14ac:dyDescent="0.25">
      <c r="A54" s="5"/>
      <c r="B54" s="5"/>
      <c r="C54" s="38"/>
      <c r="D54" s="38"/>
      <c r="E54" s="5"/>
      <c r="F54" s="5"/>
      <c r="G54" s="5"/>
      <c r="H54" s="5"/>
      <c r="I54" s="5"/>
      <c r="J54" s="5"/>
      <c r="K54" s="96"/>
      <c r="L54" s="96"/>
    </row>
  </sheetData>
  <sheetProtection sheet="1" objects="1" scenarios="1" selectLockedCells="1"/>
  <mergeCells count="7">
    <mergeCell ref="A38:D38"/>
    <mergeCell ref="A39:D39"/>
    <mergeCell ref="A40:D40"/>
    <mergeCell ref="A1:D1"/>
    <mergeCell ref="A29:D29"/>
    <mergeCell ref="A30:D30"/>
    <mergeCell ref="A31:D31"/>
  </mergeCells>
  <phoneticPr fontId="0" type="noConversion"/>
  <printOptions horizontalCentered="1"/>
  <pageMargins left="0.5" right="0.5" top="0.5" bottom="0.75" header="0.5" footer="0.5"/>
  <pageSetup orientation="portrait" verticalDpi="300" r:id="rId1"/>
  <headerFooter alignWithMargins="0">
    <oddFooter>&amp;C&amp;"Verdana,Regular"&amp;A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4"/>
  <sheetViews>
    <sheetView topLeftCell="A25" workbookViewId="0">
      <selection activeCell="B46" sqref="B46"/>
    </sheetView>
  </sheetViews>
  <sheetFormatPr defaultColWidth="9.109375" defaultRowHeight="13.2" x14ac:dyDescent="0.25"/>
  <cols>
    <col min="1" max="1" width="15.6640625" style="34" customWidth="1"/>
    <col min="2" max="2" width="30.44140625" style="34" customWidth="1"/>
    <col min="3" max="3" width="19.6640625" style="40" customWidth="1"/>
    <col min="4" max="4" width="27.5546875" style="40" customWidth="1"/>
    <col min="5" max="5" width="1.6640625" style="34" customWidth="1"/>
    <col min="6" max="10" width="9.109375" style="34"/>
    <col min="11" max="16384" width="9.109375" style="49"/>
  </cols>
  <sheetData>
    <row r="1" spans="1:12" ht="27" customHeight="1" x14ac:dyDescent="0.25">
      <c r="A1" s="115"/>
      <c r="B1" s="115"/>
      <c r="C1" s="115"/>
      <c r="D1" s="115"/>
      <c r="E1" s="5"/>
      <c r="F1" s="5"/>
      <c r="G1" s="5"/>
      <c r="H1" s="5"/>
      <c r="I1" s="5"/>
      <c r="J1" s="5"/>
      <c r="K1" s="48"/>
      <c r="L1" s="48"/>
    </row>
    <row r="2" spans="1:12" x14ac:dyDescent="0.25">
      <c r="A2" s="41"/>
      <c r="B2" s="41"/>
      <c r="C2" s="72"/>
      <c r="D2" s="72"/>
      <c r="E2" s="5"/>
      <c r="F2" s="5"/>
      <c r="G2" s="5"/>
      <c r="H2" s="5"/>
      <c r="I2" s="5"/>
      <c r="J2" s="5"/>
      <c r="K2" s="48"/>
      <c r="L2" s="48"/>
    </row>
    <row r="3" spans="1:12" x14ac:dyDescent="0.25">
      <c r="A3" s="41"/>
      <c r="B3" s="41"/>
      <c r="C3" s="72"/>
      <c r="D3" s="72"/>
      <c r="E3" s="5"/>
      <c r="F3" s="5"/>
      <c r="G3" s="5"/>
      <c r="H3" s="5"/>
      <c r="I3" s="5"/>
      <c r="J3" s="5"/>
      <c r="K3" s="48"/>
      <c r="L3" s="48"/>
    </row>
    <row r="4" spans="1:12" x14ac:dyDescent="0.25">
      <c r="A4" s="41"/>
      <c r="B4" s="41"/>
      <c r="C4" s="72"/>
      <c r="D4" s="72"/>
      <c r="E4" s="5"/>
      <c r="F4" s="5" t="s">
        <v>59</v>
      </c>
      <c r="G4" s="5"/>
      <c r="H4" s="5"/>
      <c r="I4" s="5"/>
      <c r="J4" s="5"/>
      <c r="K4" s="48">
        <v>1</v>
      </c>
      <c r="L4" s="48"/>
    </row>
    <row r="5" spans="1:12" x14ac:dyDescent="0.25">
      <c r="A5" s="41"/>
      <c r="B5" s="41"/>
      <c r="C5" s="72"/>
      <c r="D5" s="72"/>
      <c r="E5" s="5"/>
      <c r="F5" s="5"/>
      <c r="G5" s="5"/>
      <c r="H5" s="5"/>
      <c r="I5" s="5"/>
      <c r="J5" s="5"/>
      <c r="K5" s="48"/>
      <c r="L5" s="48"/>
    </row>
    <row r="6" spans="1:12" ht="13.8" thickBot="1" x14ac:dyDescent="0.3">
      <c r="A6" s="41"/>
      <c r="B6" s="41"/>
      <c r="C6" s="72"/>
      <c r="D6" s="72"/>
      <c r="E6" s="5"/>
      <c r="F6" s="5"/>
      <c r="G6" s="5"/>
      <c r="H6" s="5"/>
      <c r="I6" s="5"/>
      <c r="J6" s="5"/>
      <c r="K6" s="48"/>
      <c r="L6" s="48"/>
    </row>
    <row r="7" spans="1:12" ht="14.4" thickTop="1" x14ac:dyDescent="0.25">
      <c r="A7" s="65"/>
      <c r="B7" s="73"/>
      <c r="C7" s="74"/>
      <c r="D7" s="75" t="s">
        <v>50</v>
      </c>
      <c r="E7" s="5"/>
      <c r="F7" s="32" t="s">
        <v>18</v>
      </c>
      <c r="G7" s="5"/>
      <c r="H7" s="5"/>
      <c r="I7" s="5"/>
      <c r="J7" s="5"/>
      <c r="K7" s="48"/>
      <c r="L7" s="48"/>
    </row>
    <row r="8" spans="1:12" ht="13.8" x14ac:dyDescent="0.25">
      <c r="A8" s="45"/>
      <c r="B8" s="76"/>
      <c r="C8" s="77" t="s">
        <v>49</v>
      </c>
      <c r="D8" s="78" t="s">
        <v>48</v>
      </c>
      <c r="E8" s="5"/>
      <c r="F8" s="5"/>
      <c r="G8" s="5"/>
      <c r="H8" s="5"/>
      <c r="I8" s="5"/>
      <c r="J8" s="5"/>
      <c r="K8" s="48"/>
      <c r="L8" s="48"/>
    </row>
    <row r="9" spans="1:12" ht="14.4" thickBot="1" x14ac:dyDescent="0.3">
      <c r="A9" s="79"/>
      <c r="B9" s="80"/>
      <c r="C9" s="81" t="s">
        <v>35</v>
      </c>
      <c r="D9" s="99" t="s">
        <v>39</v>
      </c>
      <c r="E9" s="5"/>
      <c r="F9" s="5" t="s">
        <v>27</v>
      </c>
      <c r="G9" s="5"/>
      <c r="H9" s="5"/>
      <c r="I9" s="5"/>
      <c r="J9" s="5"/>
      <c r="K9" s="48"/>
      <c r="L9" s="48"/>
    </row>
    <row r="10" spans="1:12" ht="6" customHeight="1" thickTop="1" x14ac:dyDescent="0.25">
      <c r="A10" s="82"/>
      <c r="B10" s="83"/>
      <c r="C10" s="84"/>
      <c r="D10" s="85"/>
      <c r="E10" s="5"/>
      <c r="F10" s="5"/>
      <c r="G10" s="5"/>
      <c r="H10" s="5"/>
      <c r="I10" s="5"/>
      <c r="J10" s="5"/>
      <c r="K10" s="48"/>
      <c r="L10" s="48"/>
    </row>
    <row r="11" spans="1:12" s="51" customFormat="1" ht="12.9" customHeight="1" x14ac:dyDescent="0.25">
      <c r="A11" s="6" t="s">
        <v>0</v>
      </c>
      <c r="B11" s="7"/>
      <c r="C11" s="8">
        <v>10.25</v>
      </c>
      <c r="D11" s="8">
        <v>8</v>
      </c>
      <c r="E11" s="31"/>
      <c r="F11" s="31" t="s">
        <v>52</v>
      </c>
      <c r="G11" s="31"/>
      <c r="H11" s="31"/>
      <c r="I11" s="31"/>
      <c r="J11" s="31"/>
      <c r="K11" s="50"/>
      <c r="L11" s="50"/>
    </row>
    <row r="12" spans="1:12" s="51" customFormat="1" ht="12.9" customHeight="1" x14ac:dyDescent="0.25">
      <c r="A12" s="6" t="s">
        <v>1</v>
      </c>
      <c r="B12" s="9"/>
      <c r="C12" s="10">
        <f>SUM(C11-C13)</f>
        <v>2.0499999999999989</v>
      </c>
      <c r="D12" s="10">
        <v>0</v>
      </c>
      <c r="E12" s="31"/>
      <c r="F12" s="31" t="s">
        <v>26</v>
      </c>
      <c r="G12" s="31"/>
      <c r="H12" s="31"/>
      <c r="I12" s="31"/>
      <c r="J12" s="31"/>
      <c r="K12" s="50"/>
      <c r="L12" s="50"/>
    </row>
    <row r="13" spans="1:12" s="51" customFormat="1" ht="12.9" customHeight="1" x14ac:dyDescent="0.25">
      <c r="A13" s="11" t="s">
        <v>2</v>
      </c>
      <c r="B13" s="12"/>
      <c r="C13" s="35">
        <f>C11*C14</f>
        <v>8.2000000000000011</v>
      </c>
      <c r="D13" s="35">
        <f>D11-D12</f>
        <v>8</v>
      </c>
      <c r="E13" s="31">
        <v>212</v>
      </c>
      <c r="F13" s="31"/>
      <c r="G13" s="31"/>
      <c r="H13" s="31"/>
      <c r="I13" s="31"/>
      <c r="J13" s="31"/>
      <c r="K13" s="50"/>
      <c r="L13" s="50"/>
    </row>
    <row r="14" spans="1:12" s="51" customFormat="1" ht="12.9" customHeight="1" x14ac:dyDescent="0.25">
      <c r="A14" s="13" t="s">
        <v>3</v>
      </c>
      <c r="B14" s="14"/>
      <c r="C14" s="36">
        <v>0.8</v>
      </c>
      <c r="D14" s="36">
        <f>D13/D11</f>
        <v>1</v>
      </c>
      <c r="E14" s="31">
        <v>212</v>
      </c>
      <c r="F14" s="31"/>
      <c r="G14" s="31"/>
      <c r="H14" s="31"/>
      <c r="I14" s="31"/>
      <c r="J14" s="31"/>
      <c r="K14" s="50"/>
      <c r="L14" s="50"/>
    </row>
    <row r="15" spans="1:12" ht="6" customHeight="1" x14ac:dyDescent="0.25">
      <c r="A15" s="2"/>
      <c r="B15" s="1"/>
      <c r="C15" s="3"/>
      <c r="D15" s="3"/>
      <c r="E15" s="5">
        <v>213</v>
      </c>
      <c r="F15" s="5"/>
      <c r="G15" s="5"/>
      <c r="H15" s="5"/>
      <c r="I15" s="5"/>
      <c r="J15" s="5"/>
      <c r="K15" s="48"/>
      <c r="L15" s="48"/>
    </row>
    <row r="16" spans="1:12" s="51" customFormat="1" ht="12.9" customHeight="1" x14ac:dyDescent="0.25">
      <c r="A16" s="6" t="s">
        <v>4</v>
      </c>
      <c r="B16" s="7"/>
      <c r="C16" s="15">
        <v>7.57</v>
      </c>
      <c r="D16" s="15">
        <v>8.23</v>
      </c>
      <c r="E16" s="31"/>
      <c r="F16" s="31" t="s">
        <v>25</v>
      </c>
      <c r="G16" s="31"/>
      <c r="H16" s="31"/>
      <c r="I16" s="31"/>
      <c r="J16" s="31"/>
      <c r="K16" s="50"/>
      <c r="L16" s="50"/>
    </row>
    <row r="17" spans="1:13" s="51" customFormat="1" ht="12.9" customHeight="1" x14ac:dyDescent="0.25">
      <c r="A17" s="6" t="s">
        <v>5</v>
      </c>
      <c r="B17" s="9"/>
      <c r="C17" s="16">
        <f>SUM(C21*C22)</f>
        <v>3.375</v>
      </c>
      <c r="D17" s="16">
        <v>0</v>
      </c>
      <c r="E17" s="31"/>
      <c r="F17" s="31"/>
      <c r="G17" s="31"/>
      <c r="H17" s="31"/>
      <c r="I17" s="31"/>
      <c r="J17" s="31"/>
      <c r="K17" s="50"/>
      <c r="L17" s="50"/>
    </row>
    <row r="18" spans="1:13" s="51" customFormat="1" ht="12.9" customHeight="1" x14ac:dyDescent="0.25">
      <c r="A18" s="37" t="s">
        <v>54</v>
      </c>
      <c r="B18" s="9"/>
      <c r="C18" s="17">
        <v>6.75</v>
      </c>
      <c r="D18" s="16">
        <v>0</v>
      </c>
      <c r="E18" s="31"/>
      <c r="F18" s="31" t="s">
        <v>25</v>
      </c>
      <c r="G18" s="31"/>
      <c r="H18" s="31"/>
      <c r="I18" s="31"/>
      <c r="J18" s="31"/>
      <c r="K18" s="50"/>
      <c r="L18" s="50"/>
    </row>
    <row r="19" spans="1:13" s="51" customFormat="1" ht="12.9" customHeight="1" x14ac:dyDescent="0.25">
      <c r="A19" s="37" t="s">
        <v>55</v>
      </c>
      <c r="B19" s="18"/>
      <c r="C19" s="20">
        <f>SUM(C18*0.25)</f>
        <v>1.6875</v>
      </c>
      <c r="D19" s="20">
        <v>0</v>
      </c>
      <c r="E19" s="31"/>
      <c r="F19" s="31"/>
      <c r="G19" s="31"/>
      <c r="H19" s="31"/>
      <c r="I19" s="31"/>
      <c r="J19" s="31"/>
      <c r="K19" s="50"/>
      <c r="L19" s="50"/>
    </row>
    <row r="20" spans="1:13" s="51" customFormat="1" ht="12.9" customHeight="1" x14ac:dyDescent="0.25">
      <c r="A20" s="37" t="s">
        <v>56</v>
      </c>
      <c r="B20" s="19"/>
      <c r="C20" s="20">
        <f>SUM(C18:C19)</f>
        <v>8.4375</v>
      </c>
      <c r="D20" s="20">
        <v>0</v>
      </c>
      <c r="E20" s="31"/>
      <c r="G20" s="31"/>
      <c r="H20" s="31"/>
      <c r="I20" s="31"/>
      <c r="J20" s="31"/>
      <c r="K20" s="50"/>
      <c r="L20" s="50"/>
    </row>
    <row r="21" spans="1:13" s="51" customFormat="1" ht="12.9" customHeight="1" x14ac:dyDescent="0.25">
      <c r="A21" s="37" t="s">
        <v>57</v>
      </c>
      <c r="B21" s="19"/>
      <c r="C21" s="20">
        <f>C20/60</f>
        <v>0.140625</v>
      </c>
      <c r="D21" s="20">
        <f>D20/60</f>
        <v>0</v>
      </c>
      <c r="E21" s="31"/>
      <c r="F21" s="33"/>
      <c r="G21" s="31"/>
      <c r="H21" s="31"/>
      <c r="I21" s="31"/>
      <c r="J21" s="31"/>
      <c r="K21" s="50"/>
      <c r="L21" s="50"/>
      <c r="M21" s="52"/>
    </row>
    <row r="22" spans="1:13" s="51" customFormat="1" ht="12.9" customHeight="1" x14ac:dyDescent="0.25">
      <c r="A22" s="37" t="s">
        <v>58</v>
      </c>
      <c r="B22" s="18"/>
      <c r="C22" s="110">
        <v>24</v>
      </c>
      <c r="D22" s="87">
        <v>0</v>
      </c>
      <c r="E22" s="31"/>
      <c r="F22" s="31" t="s">
        <v>25</v>
      </c>
      <c r="G22" s="31"/>
      <c r="H22" s="31"/>
      <c r="I22" s="31"/>
      <c r="J22" s="31"/>
      <c r="K22" s="50"/>
      <c r="L22" s="50"/>
    </row>
    <row r="23" spans="1:13" s="51" customFormat="1" ht="12.9" customHeight="1" x14ac:dyDescent="0.25">
      <c r="A23" s="6" t="s">
        <v>51</v>
      </c>
      <c r="B23" s="9"/>
      <c r="C23" s="16">
        <f>SUM(C13*0.07)</f>
        <v>0.57400000000000018</v>
      </c>
      <c r="D23" s="16">
        <v>0</v>
      </c>
      <c r="E23" s="31"/>
      <c r="F23" s="31"/>
      <c r="G23" s="31"/>
      <c r="H23" s="31"/>
      <c r="I23" s="31"/>
      <c r="J23" s="31"/>
      <c r="K23" s="50"/>
      <c r="L23" s="50"/>
    </row>
    <row r="24" spans="1:13" s="51" customFormat="1" ht="12.9" customHeight="1" x14ac:dyDescent="0.25">
      <c r="A24" s="11" t="s">
        <v>9</v>
      </c>
      <c r="B24" s="12"/>
      <c r="C24" s="21">
        <f>C23+C17+C16</f>
        <v>11.519</v>
      </c>
      <c r="D24" s="21">
        <f>D23+D17+D16</f>
        <v>8.23</v>
      </c>
      <c r="E24" s="31"/>
      <c r="F24" s="31"/>
      <c r="G24" s="31"/>
      <c r="H24" s="31"/>
      <c r="I24" s="31"/>
      <c r="J24" s="31"/>
      <c r="K24" s="50"/>
      <c r="L24" s="50"/>
    </row>
    <row r="25" spans="1:13" ht="6" customHeight="1" x14ac:dyDescent="0.25">
      <c r="A25" s="2"/>
      <c r="B25" s="1"/>
      <c r="C25" s="4"/>
      <c r="D25" s="4"/>
      <c r="E25" s="5"/>
      <c r="F25" s="5"/>
      <c r="G25" s="5"/>
      <c r="H25" s="5"/>
      <c r="I25" s="5"/>
      <c r="J25" s="5"/>
      <c r="K25" s="48"/>
      <c r="L25" s="48"/>
    </row>
    <row r="26" spans="1:13" s="51" customFormat="1" ht="12.9" customHeight="1" x14ac:dyDescent="0.25">
      <c r="A26" s="6" t="s">
        <v>6</v>
      </c>
      <c r="B26" s="9"/>
      <c r="C26" s="8">
        <v>1</v>
      </c>
      <c r="D26" s="8">
        <v>1</v>
      </c>
      <c r="E26" s="31"/>
      <c r="F26" s="31" t="s">
        <v>25</v>
      </c>
      <c r="G26" s="31"/>
      <c r="H26" s="31"/>
      <c r="I26" s="31"/>
      <c r="J26" s="31"/>
      <c r="K26" s="50"/>
      <c r="L26" s="50"/>
    </row>
    <row r="27" spans="1:13" s="51" customFormat="1" ht="12.9" customHeight="1" x14ac:dyDescent="0.25">
      <c r="A27" s="6" t="s">
        <v>7</v>
      </c>
      <c r="B27" s="9"/>
      <c r="C27" s="10">
        <f>(C13*16)/C26</f>
        <v>131.20000000000002</v>
      </c>
      <c r="D27" s="10">
        <f>(D13*16)/D26</f>
        <v>128</v>
      </c>
      <c r="E27" s="31"/>
      <c r="F27" s="31"/>
      <c r="G27" s="31"/>
      <c r="H27" s="31"/>
      <c r="I27" s="31"/>
      <c r="J27" s="31"/>
      <c r="K27" s="50"/>
      <c r="L27" s="50"/>
    </row>
    <row r="28" spans="1:13" s="51" customFormat="1" ht="12.9" customHeight="1" x14ac:dyDescent="0.25">
      <c r="A28" s="11" t="s">
        <v>10</v>
      </c>
      <c r="B28" s="12"/>
      <c r="C28" s="21">
        <f>C24/C27</f>
        <v>8.7797256097560963E-2</v>
      </c>
      <c r="D28" s="21">
        <f>D24/D27</f>
        <v>6.4296875000000003E-2</v>
      </c>
      <c r="E28" s="31"/>
      <c r="F28" s="31"/>
      <c r="G28" s="31"/>
      <c r="H28" s="31"/>
      <c r="I28" s="31"/>
      <c r="J28" s="31"/>
      <c r="K28" s="50"/>
      <c r="L28" s="50"/>
    </row>
    <row r="29" spans="1:13" s="53" customFormat="1" x14ac:dyDescent="0.25">
      <c r="A29" s="116"/>
      <c r="B29" s="116"/>
      <c r="C29" s="116"/>
      <c r="D29" s="116"/>
      <c r="E29" s="5"/>
      <c r="F29" s="5"/>
      <c r="G29" s="5"/>
      <c r="H29" s="5"/>
      <c r="I29" s="5"/>
      <c r="J29" s="5"/>
      <c r="K29" s="48"/>
      <c r="L29" s="48"/>
    </row>
    <row r="30" spans="1:13" x14ac:dyDescent="0.25">
      <c r="A30" s="117" t="s">
        <v>8</v>
      </c>
      <c r="B30" s="118"/>
      <c r="C30" s="118"/>
      <c r="D30" s="119"/>
      <c r="E30" s="5"/>
      <c r="F30" s="5"/>
      <c r="G30" s="5"/>
      <c r="H30" s="5"/>
      <c r="I30" s="5"/>
      <c r="J30" s="5"/>
      <c r="K30" s="48"/>
      <c r="L30" s="48"/>
    </row>
    <row r="31" spans="1:13" ht="6" customHeight="1" x14ac:dyDescent="0.25">
      <c r="A31" s="112"/>
      <c r="B31" s="113"/>
      <c r="C31" s="113"/>
      <c r="D31" s="114"/>
      <c r="E31" s="5"/>
      <c r="F31" s="5"/>
      <c r="G31" s="5"/>
      <c r="H31" s="5"/>
      <c r="I31" s="5"/>
      <c r="J31" s="5"/>
      <c r="K31" s="48"/>
      <c r="L31" s="48"/>
    </row>
    <row r="32" spans="1:13" s="51" customFormat="1" ht="12.9" customHeight="1" x14ac:dyDescent="0.25">
      <c r="A32" s="6" t="s">
        <v>10</v>
      </c>
      <c r="B32" s="7"/>
      <c r="C32" s="22"/>
      <c r="D32" s="16">
        <f>D28</f>
        <v>6.4296875000000003E-2</v>
      </c>
      <c r="E32" s="31"/>
      <c r="F32" s="31"/>
      <c r="G32" s="31"/>
      <c r="H32" s="31"/>
      <c r="I32" s="31"/>
      <c r="J32" s="31"/>
      <c r="K32" s="50"/>
      <c r="L32" s="50"/>
    </row>
    <row r="33" spans="1:12" s="51" customFormat="1" ht="12.9" customHeight="1" x14ac:dyDescent="0.25">
      <c r="A33" s="6" t="s">
        <v>13</v>
      </c>
      <c r="B33" s="7"/>
      <c r="C33" s="22"/>
      <c r="D33" s="15">
        <v>6</v>
      </c>
      <c r="E33" s="31"/>
      <c r="F33" s="31" t="s">
        <v>25</v>
      </c>
      <c r="G33" s="31"/>
      <c r="H33" s="31"/>
      <c r="I33" s="31"/>
      <c r="J33" s="31"/>
      <c r="K33" s="50"/>
      <c r="L33" s="50"/>
    </row>
    <row r="34" spans="1:12" s="51" customFormat="1" ht="12.9" customHeight="1" x14ac:dyDescent="0.25">
      <c r="A34" s="6" t="s">
        <v>14</v>
      </c>
      <c r="B34" s="7"/>
      <c r="C34" s="22"/>
      <c r="D34" s="16">
        <f>D33+D32</f>
        <v>6.0642968750000001</v>
      </c>
      <c r="E34" s="31"/>
      <c r="F34" s="31"/>
      <c r="G34" s="31"/>
      <c r="H34" s="31"/>
      <c r="I34" s="31"/>
      <c r="J34" s="31"/>
      <c r="K34" s="50"/>
      <c r="L34" s="50"/>
    </row>
    <row r="35" spans="1:12" s="51" customFormat="1" ht="12.9" customHeight="1" x14ac:dyDescent="0.25">
      <c r="A35" s="6" t="s">
        <v>15</v>
      </c>
      <c r="B35" s="7"/>
      <c r="C35" s="22"/>
      <c r="D35" s="15">
        <v>11</v>
      </c>
      <c r="E35" s="31"/>
      <c r="F35" s="31" t="s">
        <v>25</v>
      </c>
      <c r="G35" s="31"/>
      <c r="H35" s="31"/>
      <c r="I35" s="31"/>
      <c r="J35" s="31"/>
      <c r="K35" s="50"/>
      <c r="L35" s="50"/>
    </row>
    <row r="36" spans="1:12" s="51" customFormat="1" ht="12.9" customHeight="1" x14ac:dyDescent="0.25">
      <c r="A36" s="23" t="s">
        <v>16</v>
      </c>
      <c r="B36" s="24"/>
      <c r="C36" s="25"/>
      <c r="D36" s="26">
        <f>D35-D34</f>
        <v>4.9357031249999999</v>
      </c>
      <c r="E36" s="31"/>
      <c r="F36" s="31"/>
      <c r="G36" s="31"/>
      <c r="H36" s="31"/>
      <c r="I36" s="31"/>
      <c r="J36" s="31"/>
      <c r="K36" s="50"/>
      <c r="L36" s="50"/>
    </row>
    <row r="37" spans="1:12" s="51" customFormat="1" ht="12.9" customHeight="1" x14ac:dyDescent="0.25">
      <c r="A37" s="11" t="s">
        <v>17</v>
      </c>
      <c r="B37" s="12"/>
      <c r="C37" s="27"/>
      <c r="D37" s="28">
        <f>D36/D35</f>
        <v>0.44870028409090906</v>
      </c>
      <c r="E37" s="31"/>
      <c r="F37" s="31"/>
      <c r="G37" s="31"/>
      <c r="H37" s="31"/>
      <c r="I37" s="31"/>
      <c r="J37" s="31"/>
      <c r="K37" s="50"/>
      <c r="L37" s="50"/>
    </row>
    <row r="38" spans="1:12" s="53" customFormat="1" x14ac:dyDescent="0.25">
      <c r="A38" s="116"/>
      <c r="B38" s="116"/>
      <c r="C38" s="116"/>
      <c r="D38" s="116"/>
      <c r="E38" s="5"/>
      <c r="F38" s="5"/>
      <c r="G38" s="5"/>
      <c r="H38" s="5"/>
      <c r="I38" s="5"/>
      <c r="J38" s="5"/>
      <c r="K38" s="48"/>
      <c r="L38" s="48"/>
    </row>
    <row r="39" spans="1:12" s="53" customFormat="1" x14ac:dyDescent="0.25">
      <c r="A39" s="117" t="s">
        <v>24</v>
      </c>
      <c r="B39" s="118"/>
      <c r="C39" s="118"/>
      <c r="D39" s="119"/>
      <c r="E39" s="5"/>
      <c r="F39" s="5"/>
      <c r="G39" s="5"/>
      <c r="H39" s="5"/>
      <c r="I39" s="5"/>
      <c r="J39" s="5"/>
      <c r="K39" s="48"/>
      <c r="L39" s="48"/>
    </row>
    <row r="40" spans="1:12" s="53" customFormat="1" ht="6" customHeight="1" x14ac:dyDescent="0.25">
      <c r="A40" s="112"/>
      <c r="B40" s="113"/>
      <c r="C40" s="113"/>
      <c r="D40" s="114"/>
      <c r="E40" s="5"/>
      <c r="F40" s="5"/>
      <c r="G40" s="5"/>
      <c r="H40" s="5"/>
      <c r="I40" s="5"/>
      <c r="J40" s="5"/>
      <c r="K40" s="48"/>
      <c r="L40" s="48"/>
    </row>
    <row r="41" spans="1:12" s="51" customFormat="1" ht="12.9" customHeight="1" x14ac:dyDescent="0.25">
      <c r="A41" s="6" t="s">
        <v>12</v>
      </c>
      <c r="B41" s="7"/>
      <c r="C41" s="22"/>
      <c r="D41" s="16">
        <f>C28-D28</f>
        <v>2.350038109756096E-2</v>
      </c>
      <c r="E41" s="31"/>
      <c r="F41" s="31"/>
      <c r="G41" s="31"/>
      <c r="H41" s="31"/>
      <c r="I41" s="31"/>
      <c r="J41" s="31"/>
      <c r="K41" s="50"/>
      <c r="L41" s="50"/>
    </row>
    <row r="42" spans="1:12" s="51" customFormat="1" ht="12.9" customHeight="1" x14ac:dyDescent="0.25">
      <c r="A42" s="6" t="s">
        <v>20</v>
      </c>
      <c r="B42" s="7"/>
      <c r="C42" s="22"/>
      <c r="D42" s="29">
        <v>30</v>
      </c>
      <c r="E42" s="31"/>
      <c r="F42" s="31" t="s">
        <v>25</v>
      </c>
      <c r="G42" s="31"/>
      <c r="H42" s="31"/>
      <c r="I42" s="31"/>
      <c r="J42" s="31"/>
      <c r="K42" s="50"/>
      <c r="L42" s="50"/>
    </row>
    <row r="43" spans="1:12" s="51" customFormat="1" ht="12.9" customHeight="1" x14ac:dyDescent="0.25">
      <c r="A43" s="6" t="s">
        <v>19</v>
      </c>
      <c r="B43" s="7"/>
      <c r="C43" s="22"/>
      <c r="D43" s="29">
        <v>362</v>
      </c>
      <c r="E43" s="31"/>
      <c r="F43" s="31" t="s">
        <v>25</v>
      </c>
      <c r="G43" s="31"/>
      <c r="H43" s="31"/>
      <c r="I43" s="31"/>
      <c r="J43" s="31"/>
      <c r="K43" s="50"/>
      <c r="L43" s="50"/>
    </row>
    <row r="44" spans="1:12" s="51" customFormat="1" ht="12.9" customHeight="1" x14ac:dyDescent="0.25">
      <c r="A44" s="11" t="s">
        <v>11</v>
      </c>
      <c r="B44" s="12"/>
      <c r="C44" s="30"/>
      <c r="D44" s="21">
        <f>D41*D42*D43</f>
        <v>255.21413871951202</v>
      </c>
      <c r="E44" s="31"/>
      <c r="F44" s="31"/>
      <c r="G44" s="31"/>
      <c r="H44" s="31"/>
      <c r="I44" s="31"/>
      <c r="J44" s="31"/>
      <c r="K44" s="50"/>
      <c r="L44" s="50"/>
    </row>
    <row r="45" spans="1:12" x14ac:dyDescent="0.25">
      <c r="A45" s="41"/>
      <c r="B45" s="41"/>
      <c r="C45" s="72"/>
      <c r="D45" s="72"/>
      <c r="E45" s="5"/>
      <c r="F45" s="5"/>
      <c r="G45" s="5"/>
      <c r="H45" s="5"/>
      <c r="I45" s="5"/>
      <c r="J45" s="5"/>
      <c r="K45" s="48"/>
      <c r="L45" s="48"/>
    </row>
    <row r="46" spans="1:12" s="51" customFormat="1" ht="12.9" customHeight="1" x14ac:dyDescent="0.2">
      <c r="A46" s="94" t="s">
        <v>21</v>
      </c>
      <c r="B46" s="92" t="s">
        <v>98</v>
      </c>
      <c r="C46" s="93"/>
      <c r="D46" s="93"/>
      <c r="E46" s="31"/>
      <c r="F46" s="31" t="s">
        <v>53</v>
      </c>
      <c r="G46" s="31"/>
      <c r="H46" s="31"/>
      <c r="I46" s="31"/>
      <c r="J46" s="31"/>
      <c r="K46" s="50"/>
      <c r="L46" s="50"/>
    </row>
    <row r="47" spans="1:12" s="51" customFormat="1" ht="12.9" customHeight="1" x14ac:dyDescent="0.2">
      <c r="A47" s="94" t="s">
        <v>22</v>
      </c>
      <c r="B47" s="92"/>
      <c r="C47" s="93"/>
      <c r="D47" s="93"/>
      <c r="E47" s="31"/>
      <c r="F47" s="31"/>
      <c r="G47" s="31"/>
      <c r="H47" s="31"/>
      <c r="I47" s="31"/>
      <c r="J47" s="31"/>
      <c r="K47" s="50"/>
      <c r="L47" s="50"/>
    </row>
    <row r="48" spans="1:12" s="51" customFormat="1" ht="12.9" customHeight="1" x14ac:dyDescent="0.2">
      <c r="A48" s="94"/>
      <c r="B48" s="92"/>
      <c r="C48" s="93"/>
      <c r="D48" s="93"/>
      <c r="E48" s="31"/>
      <c r="F48" s="31" t="s">
        <v>29</v>
      </c>
      <c r="G48" s="31"/>
      <c r="H48" s="31"/>
      <c r="I48" s="31"/>
      <c r="J48" s="31"/>
      <c r="K48" s="50"/>
      <c r="L48" s="50"/>
    </row>
    <row r="49" spans="1:12" s="51" customFormat="1" ht="12.9" customHeight="1" x14ac:dyDescent="0.2">
      <c r="A49" s="94" t="s">
        <v>23</v>
      </c>
      <c r="B49" s="95">
        <f ca="1">TODAY()</f>
        <v>42258</v>
      </c>
      <c r="C49" s="93"/>
      <c r="D49" s="93"/>
      <c r="E49" s="31"/>
      <c r="F49" s="31" t="s">
        <v>30</v>
      </c>
      <c r="G49" s="31"/>
      <c r="H49" s="31"/>
      <c r="I49" s="31"/>
      <c r="J49" s="31"/>
      <c r="K49" s="50"/>
      <c r="L49" s="50"/>
    </row>
    <row r="50" spans="1:12" x14ac:dyDescent="0.25">
      <c r="A50" s="5"/>
      <c r="B50" s="5"/>
      <c r="C50" s="38"/>
      <c r="D50" s="38"/>
      <c r="E50" s="5"/>
      <c r="F50" s="5"/>
      <c r="G50" s="5"/>
      <c r="H50" s="5"/>
      <c r="I50" s="5"/>
      <c r="J50" s="5"/>
      <c r="K50" s="48"/>
      <c r="L50" s="48"/>
    </row>
    <row r="51" spans="1:12" x14ac:dyDescent="0.25">
      <c r="A51" s="5"/>
      <c r="B51" s="5"/>
      <c r="C51" s="38"/>
      <c r="D51" s="38"/>
      <c r="E51" s="5"/>
      <c r="F51" s="5"/>
      <c r="G51" s="5"/>
      <c r="H51" s="5"/>
      <c r="I51" s="5"/>
      <c r="J51" s="5"/>
      <c r="K51" s="48"/>
      <c r="L51" s="48"/>
    </row>
    <row r="52" spans="1:12" x14ac:dyDescent="0.25">
      <c r="A52" s="5"/>
      <c r="B52" s="5"/>
      <c r="C52" s="38"/>
      <c r="D52" s="38"/>
      <c r="E52" s="5"/>
      <c r="F52" s="5"/>
      <c r="G52" s="5"/>
      <c r="H52" s="5"/>
      <c r="I52" s="5"/>
      <c r="J52" s="5"/>
      <c r="K52" s="48"/>
      <c r="L52" s="48"/>
    </row>
    <row r="53" spans="1:12" x14ac:dyDescent="0.25">
      <c r="A53" s="5"/>
      <c r="B53" s="5"/>
      <c r="C53" s="38"/>
      <c r="D53" s="38"/>
      <c r="E53" s="5"/>
      <c r="F53" s="5"/>
      <c r="G53" s="5"/>
      <c r="H53" s="5"/>
      <c r="I53" s="5"/>
      <c r="J53" s="5"/>
      <c r="K53" s="48"/>
      <c r="L53" s="48"/>
    </row>
    <row r="54" spans="1:12" x14ac:dyDescent="0.25">
      <c r="A54" s="5"/>
      <c r="B54" s="5"/>
      <c r="C54" s="38"/>
      <c r="D54" s="38"/>
      <c r="E54" s="5"/>
      <c r="F54" s="5"/>
      <c r="G54" s="5"/>
      <c r="H54" s="5"/>
      <c r="I54" s="5"/>
      <c r="J54" s="5"/>
      <c r="K54" s="48"/>
      <c r="L54" s="48"/>
    </row>
  </sheetData>
  <sheetProtection sheet="1" objects="1" scenarios="1" selectLockedCells="1"/>
  <mergeCells count="7">
    <mergeCell ref="A38:D38"/>
    <mergeCell ref="A39:D39"/>
    <mergeCell ref="A40:D40"/>
    <mergeCell ref="A1:D1"/>
    <mergeCell ref="A29:D29"/>
    <mergeCell ref="A30:D30"/>
    <mergeCell ref="A31:D31"/>
  </mergeCells>
  <phoneticPr fontId="0" type="noConversion"/>
  <printOptions horizontalCentered="1"/>
  <pageMargins left="0.5" right="0.5" top="0.5" bottom="0.75" header="0.5" footer="0.5"/>
  <pageSetup orientation="portrait" verticalDpi="300" r:id="rId1"/>
  <headerFooter alignWithMargins="0">
    <oddFooter>&amp;C&amp;"Verdana,Regular"&amp;A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4"/>
  <sheetViews>
    <sheetView topLeftCell="A29" workbookViewId="0">
      <selection activeCell="B46" sqref="B46"/>
    </sheetView>
  </sheetViews>
  <sheetFormatPr defaultColWidth="9.109375" defaultRowHeight="13.2" x14ac:dyDescent="0.25"/>
  <cols>
    <col min="1" max="1" width="15.6640625" style="34" customWidth="1"/>
    <col min="2" max="2" width="30.44140625" style="34" customWidth="1"/>
    <col min="3" max="3" width="19.6640625" style="40" customWidth="1"/>
    <col min="4" max="4" width="27.5546875" style="40" customWidth="1"/>
    <col min="5" max="5" width="1.6640625" style="34" customWidth="1"/>
    <col min="6" max="10" width="9.109375" style="34"/>
    <col min="11" max="16384" width="9.109375" style="97"/>
  </cols>
  <sheetData>
    <row r="1" spans="1:12" ht="27" customHeight="1" x14ac:dyDescent="0.25">
      <c r="A1" s="115"/>
      <c r="B1" s="115"/>
      <c r="C1" s="115"/>
      <c r="D1" s="115"/>
      <c r="E1" s="5"/>
      <c r="F1" s="5"/>
      <c r="G1" s="5"/>
      <c r="H1" s="5"/>
      <c r="I1" s="5"/>
      <c r="J1" s="5"/>
      <c r="K1" s="96"/>
      <c r="L1" s="96"/>
    </row>
    <row r="2" spans="1:12" x14ac:dyDescent="0.25">
      <c r="A2" s="41"/>
      <c r="B2" s="41"/>
      <c r="C2" s="72"/>
      <c r="D2" s="72"/>
      <c r="E2" s="5"/>
      <c r="F2" s="5"/>
      <c r="G2" s="5"/>
      <c r="H2" s="5"/>
      <c r="I2" s="5"/>
      <c r="J2" s="5"/>
      <c r="K2" s="96"/>
      <c r="L2" s="96"/>
    </row>
    <row r="3" spans="1:12" x14ac:dyDescent="0.25">
      <c r="A3" s="41"/>
      <c r="B3" s="41"/>
      <c r="C3" s="72"/>
      <c r="D3" s="72"/>
      <c r="E3" s="5"/>
      <c r="F3" s="5"/>
      <c r="G3" s="5"/>
      <c r="H3" s="5"/>
      <c r="I3" s="5"/>
      <c r="J3" s="5"/>
      <c r="K3" s="96"/>
      <c r="L3" s="96"/>
    </row>
    <row r="4" spans="1:12" x14ac:dyDescent="0.25">
      <c r="A4" s="41"/>
      <c r="B4" s="41"/>
      <c r="C4" s="72"/>
      <c r="D4" s="72"/>
      <c r="E4" s="5"/>
      <c r="F4" s="5" t="s">
        <v>59</v>
      </c>
      <c r="G4" s="5"/>
      <c r="H4" s="5"/>
      <c r="I4" s="5"/>
      <c r="J4" s="5"/>
      <c r="K4" s="96">
        <v>1</v>
      </c>
      <c r="L4" s="96"/>
    </row>
    <row r="5" spans="1:12" x14ac:dyDescent="0.25">
      <c r="A5" s="41"/>
      <c r="B5" s="41"/>
      <c r="C5" s="72"/>
      <c r="D5" s="72"/>
      <c r="E5" s="5"/>
      <c r="F5" s="5"/>
      <c r="G5" s="5"/>
      <c r="H5" s="5"/>
      <c r="I5" s="5"/>
      <c r="J5" s="5"/>
      <c r="K5" s="96"/>
      <c r="L5" s="96"/>
    </row>
    <row r="6" spans="1:12" ht="13.8" thickBot="1" x14ac:dyDescent="0.3">
      <c r="A6" s="41"/>
      <c r="B6" s="41"/>
      <c r="C6" s="72"/>
      <c r="D6" s="72"/>
      <c r="E6" s="5"/>
      <c r="F6" s="5"/>
      <c r="G6" s="5"/>
      <c r="H6" s="5"/>
      <c r="I6" s="5"/>
      <c r="J6" s="5"/>
      <c r="K6" s="96"/>
      <c r="L6" s="96"/>
    </row>
    <row r="7" spans="1:12" ht="14.4" thickTop="1" x14ac:dyDescent="0.25">
      <c r="A7" s="65"/>
      <c r="B7" s="73"/>
      <c r="C7" s="74"/>
      <c r="D7" s="75" t="s">
        <v>71</v>
      </c>
      <c r="E7" s="5"/>
      <c r="F7" s="32" t="s">
        <v>18</v>
      </c>
      <c r="G7" s="5"/>
      <c r="H7" s="5"/>
      <c r="I7" s="5"/>
      <c r="J7" s="5"/>
      <c r="K7" s="96"/>
      <c r="L7" s="96"/>
    </row>
    <row r="8" spans="1:12" ht="13.8" x14ac:dyDescent="0.25">
      <c r="A8" s="45"/>
      <c r="B8" s="76"/>
      <c r="C8" s="77" t="s">
        <v>46</v>
      </c>
      <c r="D8" s="78" t="s">
        <v>72</v>
      </c>
      <c r="E8" s="5"/>
      <c r="F8" s="5"/>
      <c r="G8" s="5"/>
      <c r="H8" s="5"/>
      <c r="I8" s="5"/>
      <c r="J8" s="5"/>
      <c r="K8" s="96"/>
      <c r="L8" s="96"/>
    </row>
    <row r="9" spans="1:12" ht="14.4" thickBot="1" x14ac:dyDescent="0.3">
      <c r="A9" s="79"/>
      <c r="B9" s="80"/>
      <c r="C9" s="81" t="s">
        <v>70</v>
      </c>
      <c r="D9" s="99" t="s">
        <v>39</v>
      </c>
      <c r="E9" s="5"/>
      <c r="F9" s="5" t="s">
        <v>27</v>
      </c>
      <c r="G9" s="5"/>
      <c r="H9" s="5"/>
      <c r="I9" s="5"/>
      <c r="J9" s="5"/>
      <c r="K9" s="96"/>
      <c r="L9" s="96"/>
    </row>
    <row r="10" spans="1:12" ht="6" customHeight="1" thickTop="1" x14ac:dyDescent="0.25">
      <c r="A10" s="82"/>
      <c r="B10" s="83"/>
      <c r="C10" s="84"/>
      <c r="D10" s="85"/>
      <c r="E10" s="5"/>
      <c r="F10" s="5"/>
      <c r="G10" s="5"/>
      <c r="H10" s="5"/>
      <c r="I10" s="5"/>
      <c r="J10" s="5"/>
      <c r="K10" s="96"/>
      <c r="L10" s="96"/>
    </row>
    <row r="11" spans="1:12" x14ac:dyDescent="0.25">
      <c r="A11" s="54" t="s">
        <v>0</v>
      </c>
      <c r="B11" s="45"/>
      <c r="C11" s="55">
        <v>41</v>
      </c>
      <c r="D11" s="55">
        <v>12</v>
      </c>
      <c r="E11" s="5"/>
      <c r="F11" s="5" t="s">
        <v>52</v>
      </c>
      <c r="G11" s="5"/>
      <c r="H11" s="5"/>
      <c r="I11" s="5"/>
      <c r="J11" s="5"/>
      <c r="K11" s="96"/>
      <c r="L11" s="96"/>
    </row>
    <row r="12" spans="1:12" x14ac:dyDescent="0.25">
      <c r="A12" s="54" t="s">
        <v>1</v>
      </c>
      <c r="B12" s="41"/>
      <c r="C12" s="100">
        <f>SUM(C11-C13)</f>
        <v>15.169999999999998</v>
      </c>
      <c r="D12" s="56">
        <v>0</v>
      </c>
      <c r="E12" s="5"/>
      <c r="F12" s="5" t="s">
        <v>26</v>
      </c>
      <c r="G12" s="5"/>
      <c r="H12" s="5"/>
      <c r="I12" s="5"/>
      <c r="J12" s="5"/>
      <c r="K12" s="96"/>
      <c r="L12" s="96"/>
    </row>
    <row r="13" spans="1:12" x14ac:dyDescent="0.25">
      <c r="A13" s="57" t="s">
        <v>2</v>
      </c>
      <c r="B13" s="42"/>
      <c r="C13" s="101">
        <f>C11*C14</f>
        <v>25.830000000000002</v>
      </c>
      <c r="D13" s="58">
        <f>D11-D12</f>
        <v>12</v>
      </c>
      <c r="E13" s="5">
        <v>212</v>
      </c>
      <c r="F13" s="5"/>
      <c r="G13" s="5"/>
      <c r="H13" s="5"/>
      <c r="I13" s="5"/>
      <c r="J13" s="5"/>
      <c r="K13" s="96"/>
      <c r="L13" s="96"/>
    </row>
    <row r="14" spans="1:12" x14ac:dyDescent="0.25">
      <c r="A14" s="59" t="s">
        <v>3</v>
      </c>
      <c r="B14" s="46"/>
      <c r="C14" s="60">
        <v>0.63</v>
      </c>
      <c r="D14" s="60">
        <f>D13/D11</f>
        <v>1</v>
      </c>
      <c r="E14" s="5">
        <v>212</v>
      </c>
      <c r="F14" s="5"/>
      <c r="G14" s="5"/>
      <c r="H14" s="5"/>
      <c r="I14" s="5"/>
      <c r="J14" s="5"/>
      <c r="K14" s="96"/>
      <c r="L14" s="96"/>
    </row>
    <row r="15" spans="1:12" ht="6" customHeight="1" x14ac:dyDescent="0.25">
      <c r="A15" s="2"/>
      <c r="B15" s="1"/>
      <c r="C15" s="3"/>
      <c r="D15" s="3"/>
      <c r="E15" s="5">
        <v>213</v>
      </c>
      <c r="F15" s="5"/>
      <c r="G15" s="5"/>
      <c r="H15" s="5"/>
      <c r="I15" s="5"/>
      <c r="J15" s="5"/>
      <c r="K15" s="96"/>
      <c r="L15" s="96"/>
    </row>
    <row r="16" spans="1:12" x14ac:dyDescent="0.25">
      <c r="A16" s="54" t="s">
        <v>4</v>
      </c>
      <c r="B16" s="45"/>
      <c r="C16" s="61">
        <v>13.51</v>
      </c>
      <c r="D16" s="61">
        <v>11.24</v>
      </c>
      <c r="E16" s="5"/>
      <c r="F16" s="5" t="s">
        <v>25</v>
      </c>
      <c r="G16" s="5"/>
      <c r="H16" s="5"/>
      <c r="I16" s="5"/>
      <c r="J16" s="5"/>
      <c r="K16" s="96"/>
      <c r="L16" s="96"/>
    </row>
    <row r="17" spans="1:13" x14ac:dyDescent="0.25">
      <c r="A17" s="54" t="s">
        <v>5</v>
      </c>
      <c r="B17" s="41"/>
      <c r="C17" s="4">
        <f>SUM(C21*C22)</f>
        <v>6.328125</v>
      </c>
      <c r="D17" s="4">
        <v>0</v>
      </c>
      <c r="E17" s="5"/>
      <c r="F17" s="5"/>
      <c r="G17" s="5"/>
      <c r="H17" s="5"/>
      <c r="I17" s="5"/>
      <c r="J17" s="5"/>
      <c r="K17" s="96"/>
      <c r="L17" s="96"/>
    </row>
    <row r="18" spans="1:13" x14ac:dyDescent="0.25">
      <c r="A18" s="47" t="s">
        <v>54</v>
      </c>
      <c r="B18" s="41"/>
      <c r="C18" s="62">
        <v>6.75</v>
      </c>
      <c r="D18" s="4">
        <v>0</v>
      </c>
      <c r="E18" s="5"/>
      <c r="F18" s="5" t="s">
        <v>25</v>
      </c>
      <c r="G18" s="5"/>
      <c r="H18" s="5"/>
      <c r="I18" s="5"/>
      <c r="J18" s="5"/>
      <c r="K18" s="96"/>
      <c r="L18" s="96"/>
    </row>
    <row r="19" spans="1:13" x14ac:dyDescent="0.25">
      <c r="A19" s="47" t="s">
        <v>55</v>
      </c>
      <c r="B19" s="43"/>
      <c r="C19" s="63">
        <f>SUM(C18*0.25)</f>
        <v>1.6875</v>
      </c>
      <c r="D19" s="63">
        <v>0</v>
      </c>
      <c r="E19" s="5"/>
      <c r="F19" s="5"/>
      <c r="G19" s="5"/>
      <c r="H19" s="5"/>
      <c r="I19" s="5"/>
      <c r="J19" s="5"/>
      <c r="K19" s="96"/>
      <c r="L19" s="96"/>
    </row>
    <row r="20" spans="1:13" x14ac:dyDescent="0.25">
      <c r="A20" s="47" t="s">
        <v>56</v>
      </c>
      <c r="B20" s="44"/>
      <c r="C20" s="63">
        <f>SUM(C18:C19)</f>
        <v>8.4375</v>
      </c>
      <c r="D20" s="63">
        <v>0</v>
      </c>
      <c r="E20" s="5"/>
      <c r="G20" s="5"/>
      <c r="H20" s="5"/>
      <c r="I20" s="5"/>
      <c r="J20" s="5"/>
      <c r="K20" s="96"/>
      <c r="L20" s="96"/>
    </row>
    <row r="21" spans="1:13" x14ac:dyDescent="0.25">
      <c r="A21" s="47" t="s">
        <v>57</v>
      </c>
      <c r="B21" s="44"/>
      <c r="C21" s="63">
        <f>C20/60</f>
        <v>0.140625</v>
      </c>
      <c r="D21" s="63">
        <f>D20/60</f>
        <v>0</v>
      </c>
      <c r="E21" s="5"/>
      <c r="F21" s="39"/>
      <c r="G21" s="5"/>
      <c r="H21" s="5"/>
      <c r="I21" s="5"/>
      <c r="J21" s="5"/>
      <c r="K21" s="96"/>
      <c r="L21" s="96"/>
      <c r="M21" s="98"/>
    </row>
    <row r="22" spans="1:13" x14ac:dyDescent="0.25">
      <c r="A22" s="47" t="s">
        <v>58</v>
      </c>
      <c r="B22" s="43"/>
      <c r="C22" s="55">
        <v>45</v>
      </c>
      <c r="D22" s="86">
        <v>0</v>
      </c>
      <c r="E22" s="5"/>
      <c r="F22" s="5" t="s">
        <v>25</v>
      </c>
      <c r="G22" s="5"/>
      <c r="H22" s="5"/>
      <c r="I22" s="5"/>
      <c r="J22" s="5"/>
      <c r="K22" s="96"/>
      <c r="L22" s="96"/>
    </row>
    <row r="23" spans="1:13" x14ac:dyDescent="0.25">
      <c r="A23" s="54" t="s">
        <v>51</v>
      </c>
      <c r="B23" s="41"/>
      <c r="C23" s="4">
        <f>SUM(C13*0.07)</f>
        <v>1.8081000000000003</v>
      </c>
      <c r="D23" s="4">
        <v>0</v>
      </c>
      <c r="E23" s="5"/>
      <c r="F23" s="5"/>
      <c r="G23" s="5"/>
      <c r="H23" s="5"/>
      <c r="I23" s="5"/>
      <c r="J23" s="5"/>
      <c r="K23" s="96"/>
      <c r="L23" s="96"/>
    </row>
    <row r="24" spans="1:13" x14ac:dyDescent="0.25">
      <c r="A24" s="57" t="s">
        <v>9</v>
      </c>
      <c r="B24" s="42"/>
      <c r="C24" s="64">
        <f>C23+C17+C16</f>
        <v>21.646225000000001</v>
      </c>
      <c r="D24" s="64">
        <f>D23+D17+D16</f>
        <v>11.24</v>
      </c>
      <c r="E24" s="5"/>
      <c r="F24" s="5"/>
      <c r="G24" s="5"/>
      <c r="H24" s="5"/>
      <c r="I24" s="5"/>
      <c r="J24" s="5"/>
      <c r="K24" s="96"/>
      <c r="L24" s="96"/>
    </row>
    <row r="25" spans="1:13" ht="6" customHeight="1" x14ac:dyDescent="0.25">
      <c r="A25" s="2"/>
      <c r="B25" s="1"/>
      <c r="C25" s="4"/>
      <c r="D25" s="4"/>
      <c r="E25" s="5"/>
      <c r="F25" s="5"/>
      <c r="G25" s="5"/>
      <c r="H25" s="5"/>
      <c r="I25" s="5"/>
      <c r="J25" s="5"/>
      <c r="K25" s="96"/>
      <c r="L25" s="96"/>
    </row>
    <row r="26" spans="1:13" x14ac:dyDescent="0.25">
      <c r="A26" s="54" t="s">
        <v>6</v>
      </c>
      <c r="B26" s="41"/>
      <c r="C26" s="55">
        <v>4</v>
      </c>
      <c r="D26" s="55">
        <v>4</v>
      </c>
      <c r="E26" s="5"/>
      <c r="F26" s="5" t="s">
        <v>25</v>
      </c>
      <c r="G26" s="5"/>
      <c r="H26" s="5"/>
      <c r="I26" s="5"/>
      <c r="J26" s="5"/>
      <c r="K26" s="96"/>
      <c r="L26" s="96"/>
    </row>
    <row r="27" spans="1:13" x14ac:dyDescent="0.25">
      <c r="A27" s="54" t="s">
        <v>7</v>
      </c>
      <c r="B27" s="41"/>
      <c r="C27" s="56">
        <f>(C13*16)/C26</f>
        <v>103.32000000000001</v>
      </c>
      <c r="D27" s="56">
        <f>(D13*16)/D26</f>
        <v>48</v>
      </c>
      <c r="E27" s="5"/>
      <c r="F27" s="5"/>
      <c r="G27" s="5"/>
      <c r="H27" s="5"/>
      <c r="I27" s="5"/>
      <c r="J27" s="5"/>
      <c r="K27" s="96"/>
      <c r="L27" s="96"/>
    </row>
    <row r="28" spans="1:13" x14ac:dyDescent="0.25">
      <c r="A28" s="57" t="s">
        <v>10</v>
      </c>
      <c r="B28" s="42"/>
      <c r="C28" s="64">
        <f>C24/C27</f>
        <v>0.20950662988772745</v>
      </c>
      <c r="D28" s="64">
        <f>D24/D27</f>
        <v>0.23416666666666666</v>
      </c>
      <c r="E28" s="5"/>
      <c r="F28" s="5"/>
      <c r="G28" s="5"/>
      <c r="H28" s="5"/>
      <c r="I28" s="5"/>
      <c r="J28" s="5"/>
      <c r="K28" s="96"/>
      <c r="L28" s="96"/>
    </row>
    <row r="29" spans="1:13" s="98" customFormat="1" x14ac:dyDescent="0.25">
      <c r="A29" s="116"/>
      <c r="B29" s="116"/>
      <c r="C29" s="116"/>
      <c r="D29" s="116"/>
      <c r="E29" s="5"/>
      <c r="F29" s="5"/>
      <c r="G29" s="5"/>
      <c r="H29" s="5"/>
      <c r="I29" s="5"/>
      <c r="J29" s="5"/>
      <c r="K29" s="96"/>
      <c r="L29" s="96"/>
    </row>
    <row r="30" spans="1:13" x14ac:dyDescent="0.25">
      <c r="A30" s="117" t="s">
        <v>8</v>
      </c>
      <c r="B30" s="118"/>
      <c r="C30" s="118"/>
      <c r="D30" s="119"/>
      <c r="E30" s="5"/>
      <c r="F30" s="5"/>
      <c r="G30" s="5"/>
      <c r="H30" s="5"/>
      <c r="I30" s="5"/>
      <c r="J30" s="5"/>
      <c r="K30" s="96"/>
      <c r="L30" s="96"/>
    </row>
    <row r="31" spans="1:13" ht="6" customHeight="1" x14ac:dyDescent="0.25">
      <c r="A31" s="112"/>
      <c r="B31" s="113"/>
      <c r="C31" s="113"/>
      <c r="D31" s="114"/>
      <c r="E31" s="5"/>
      <c r="F31" s="5"/>
      <c r="G31" s="5"/>
      <c r="H31" s="5"/>
      <c r="I31" s="5"/>
      <c r="J31" s="5"/>
      <c r="K31" s="96"/>
      <c r="L31" s="96"/>
    </row>
    <row r="32" spans="1:13" x14ac:dyDescent="0.25">
      <c r="A32" s="54" t="s">
        <v>10</v>
      </c>
      <c r="B32" s="45"/>
      <c r="C32" s="65"/>
      <c r="D32" s="4">
        <f>D28</f>
        <v>0.23416666666666666</v>
      </c>
      <c r="E32" s="5"/>
      <c r="F32" s="5"/>
      <c r="G32" s="5"/>
      <c r="H32" s="5"/>
      <c r="I32" s="5"/>
      <c r="J32" s="5"/>
      <c r="K32" s="96"/>
      <c r="L32" s="96"/>
    </row>
    <row r="33" spans="1:12" x14ac:dyDescent="0.25">
      <c r="A33" s="54" t="s">
        <v>13</v>
      </c>
      <c r="B33" s="45"/>
      <c r="C33" s="65"/>
      <c r="D33" s="61">
        <v>6</v>
      </c>
      <c r="E33" s="5"/>
      <c r="F33" s="5" t="s">
        <v>25</v>
      </c>
      <c r="G33" s="5"/>
      <c r="H33" s="5"/>
      <c r="I33" s="5"/>
      <c r="J33" s="5"/>
      <c r="K33" s="96"/>
      <c r="L33" s="96"/>
    </row>
    <row r="34" spans="1:12" x14ac:dyDescent="0.25">
      <c r="A34" s="54" t="s">
        <v>14</v>
      </c>
      <c r="B34" s="45"/>
      <c r="C34" s="65"/>
      <c r="D34" s="4">
        <f>D33+D32</f>
        <v>6.2341666666666669</v>
      </c>
      <c r="E34" s="5"/>
      <c r="F34" s="5"/>
      <c r="G34" s="5"/>
      <c r="H34" s="5"/>
      <c r="I34" s="5"/>
      <c r="J34" s="5"/>
      <c r="K34" s="96"/>
      <c r="L34" s="96"/>
    </row>
    <row r="35" spans="1:12" x14ac:dyDescent="0.25">
      <c r="A35" s="54" t="s">
        <v>15</v>
      </c>
      <c r="B35" s="45"/>
      <c r="C35" s="65"/>
      <c r="D35" s="61">
        <v>11</v>
      </c>
      <c r="E35" s="5"/>
      <c r="F35" s="5" t="s">
        <v>25</v>
      </c>
      <c r="G35" s="5"/>
      <c r="H35" s="5"/>
      <c r="I35" s="5"/>
      <c r="J35" s="5"/>
      <c r="K35" s="96"/>
      <c r="L35" s="96"/>
    </row>
    <row r="36" spans="1:12" x14ac:dyDescent="0.25">
      <c r="A36" s="2" t="s">
        <v>16</v>
      </c>
      <c r="B36" s="1"/>
      <c r="C36" s="66"/>
      <c r="D36" s="67">
        <f>D35-D34</f>
        <v>4.7658333333333331</v>
      </c>
      <c r="E36" s="5"/>
      <c r="F36" s="5"/>
      <c r="G36" s="5"/>
      <c r="H36" s="5"/>
      <c r="I36" s="5"/>
      <c r="J36" s="5"/>
      <c r="K36" s="96"/>
      <c r="L36" s="96"/>
    </row>
    <row r="37" spans="1:12" x14ac:dyDescent="0.25">
      <c r="A37" s="57" t="s">
        <v>17</v>
      </c>
      <c r="B37" s="42"/>
      <c r="C37" s="68"/>
      <c r="D37" s="69">
        <f>D36/D35</f>
        <v>0.43325757575757573</v>
      </c>
      <c r="E37" s="5"/>
      <c r="F37" s="5"/>
      <c r="G37" s="5"/>
      <c r="H37" s="5"/>
      <c r="I37" s="5"/>
      <c r="J37" s="5"/>
      <c r="K37" s="96"/>
      <c r="L37" s="96"/>
    </row>
    <row r="38" spans="1:12" s="98" customFormat="1" x14ac:dyDescent="0.25">
      <c r="A38" s="116"/>
      <c r="B38" s="116"/>
      <c r="C38" s="116"/>
      <c r="D38" s="116"/>
      <c r="E38" s="5"/>
      <c r="F38" s="5"/>
      <c r="G38" s="5"/>
      <c r="H38" s="5"/>
      <c r="I38" s="5"/>
      <c r="J38" s="5"/>
      <c r="K38" s="96"/>
      <c r="L38" s="96"/>
    </row>
    <row r="39" spans="1:12" s="98" customFormat="1" x14ac:dyDescent="0.25">
      <c r="A39" s="117" t="s">
        <v>24</v>
      </c>
      <c r="B39" s="118"/>
      <c r="C39" s="118"/>
      <c r="D39" s="119"/>
      <c r="E39" s="5"/>
      <c r="F39" s="5"/>
      <c r="G39" s="5"/>
      <c r="H39" s="5"/>
      <c r="I39" s="5"/>
      <c r="J39" s="5"/>
      <c r="K39" s="96"/>
      <c r="L39" s="96"/>
    </row>
    <row r="40" spans="1:12" s="98" customFormat="1" ht="6" customHeight="1" x14ac:dyDescent="0.25">
      <c r="A40" s="112"/>
      <c r="B40" s="113"/>
      <c r="C40" s="113"/>
      <c r="D40" s="114"/>
      <c r="E40" s="5"/>
      <c r="F40" s="5"/>
      <c r="G40" s="5"/>
      <c r="H40" s="5"/>
      <c r="I40" s="5"/>
      <c r="J40" s="5"/>
      <c r="K40" s="96"/>
      <c r="L40" s="96"/>
    </row>
    <row r="41" spans="1:12" x14ac:dyDescent="0.25">
      <c r="A41" s="54" t="s">
        <v>12</v>
      </c>
      <c r="B41" s="45"/>
      <c r="C41" s="65"/>
      <c r="D41" s="4">
        <f>C28-D28</f>
        <v>-2.4660036778939215E-2</v>
      </c>
      <c r="E41" s="5"/>
      <c r="F41" s="5"/>
      <c r="G41" s="5"/>
      <c r="H41" s="5"/>
      <c r="I41" s="5"/>
      <c r="J41" s="5"/>
      <c r="K41" s="96"/>
      <c r="L41" s="96"/>
    </row>
    <row r="42" spans="1:12" x14ac:dyDescent="0.25">
      <c r="A42" s="54" t="s">
        <v>20</v>
      </c>
      <c r="B42" s="45"/>
      <c r="C42" s="65"/>
      <c r="D42" s="70">
        <v>50</v>
      </c>
      <c r="E42" s="5"/>
      <c r="F42" s="5" t="s">
        <v>25</v>
      </c>
      <c r="G42" s="5"/>
      <c r="H42" s="5"/>
      <c r="I42" s="5"/>
      <c r="J42" s="5"/>
      <c r="K42" s="96"/>
      <c r="L42" s="96"/>
    </row>
    <row r="43" spans="1:12" x14ac:dyDescent="0.25">
      <c r="A43" s="54" t="s">
        <v>19</v>
      </c>
      <c r="B43" s="45"/>
      <c r="C43" s="65"/>
      <c r="D43" s="70">
        <v>362</v>
      </c>
      <c r="E43" s="5"/>
      <c r="F43" s="5" t="s">
        <v>25</v>
      </c>
      <c r="G43" s="5"/>
      <c r="H43" s="5"/>
      <c r="I43" s="5"/>
      <c r="J43" s="5"/>
      <c r="K43" s="96"/>
      <c r="L43" s="96"/>
    </row>
    <row r="44" spans="1:12" x14ac:dyDescent="0.25">
      <c r="A44" s="57" t="s">
        <v>11</v>
      </c>
      <c r="B44" s="42"/>
      <c r="C44" s="71"/>
      <c r="D44" s="64">
        <f>D41*D42*D43</f>
        <v>-446.34666569879982</v>
      </c>
      <c r="E44" s="5"/>
      <c r="F44" s="5"/>
      <c r="G44" s="5"/>
      <c r="H44" s="5"/>
      <c r="I44" s="5"/>
      <c r="J44" s="5"/>
      <c r="K44" s="96"/>
      <c r="L44" s="96"/>
    </row>
    <row r="45" spans="1:12" x14ac:dyDescent="0.25">
      <c r="A45" s="92"/>
      <c r="B45" s="92"/>
      <c r="C45" s="93"/>
      <c r="D45" s="93"/>
      <c r="E45" s="5"/>
      <c r="F45" s="5"/>
      <c r="G45" s="5"/>
      <c r="H45" s="5"/>
      <c r="I45" s="5"/>
      <c r="J45" s="5"/>
      <c r="K45" s="96"/>
      <c r="L45" s="96"/>
    </row>
    <row r="46" spans="1:12" x14ac:dyDescent="0.25">
      <c r="A46" s="94" t="s">
        <v>21</v>
      </c>
      <c r="B46" s="92" t="s">
        <v>98</v>
      </c>
      <c r="C46" s="93"/>
      <c r="D46" s="93"/>
      <c r="E46" s="5"/>
      <c r="F46" s="5" t="s">
        <v>28</v>
      </c>
      <c r="G46" s="5"/>
      <c r="H46" s="5"/>
      <c r="I46" s="5"/>
      <c r="J46" s="5"/>
      <c r="K46" s="96"/>
      <c r="L46" s="96"/>
    </row>
    <row r="47" spans="1:12" x14ac:dyDescent="0.25">
      <c r="A47" s="94" t="s">
        <v>22</v>
      </c>
      <c r="B47" s="92"/>
      <c r="C47" s="93"/>
      <c r="D47" s="93"/>
      <c r="E47" s="5"/>
      <c r="F47" s="5"/>
      <c r="G47" s="5"/>
      <c r="H47" s="5"/>
      <c r="I47" s="5"/>
      <c r="J47" s="5"/>
      <c r="K47" s="96"/>
      <c r="L47" s="96"/>
    </row>
    <row r="48" spans="1:12" x14ac:dyDescent="0.25">
      <c r="A48" s="94"/>
      <c r="B48" s="92"/>
      <c r="C48" s="93"/>
      <c r="D48" s="93"/>
      <c r="E48" s="5"/>
      <c r="F48" s="5" t="s">
        <v>29</v>
      </c>
      <c r="G48" s="5"/>
      <c r="H48" s="5"/>
      <c r="I48" s="5"/>
      <c r="J48" s="5"/>
      <c r="K48" s="96"/>
      <c r="L48" s="96"/>
    </row>
    <row r="49" spans="1:12" x14ac:dyDescent="0.25">
      <c r="A49" s="94" t="s">
        <v>23</v>
      </c>
      <c r="B49" s="95">
        <f ca="1">TODAY()</f>
        <v>42258</v>
      </c>
      <c r="C49" s="93"/>
      <c r="D49" s="93"/>
      <c r="E49" s="5"/>
      <c r="F49" s="5" t="s">
        <v>30</v>
      </c>
      <c r="G49" s="5"/>
      <c r="H49" s="5"/>
      <c r="I49" s="5"/>
      <c r="J49" s="5"/>
      <c r="K49" s="96"/>
      <c r="L49" s="96"/>
    </row>
    <row r="50" spans="1:12" x14ac:dyDescent="0.25">
      <c r="A50" s="5"/>
      <c r="B50" s="5"/>
      <c r="C50" s="38"/>
      <c r="D50" s="38"/>
      <c r="E50" s="5"/>
      <c r="F50" s="5"/>
      <c r="G50" s="5"/>
      <c r="H50" s="5"/>
      <c r="I50" s="5"/>
      <c r="J50" s="5"/>
      <c r="K50" s="96"/>
      <c r="L50" s="96"/>
    </row>
    <row r="51" spans="1:12" x14ac:dyDescent="0.25">
      <c r="A51" s="5"/>
      <c r="B51" s="5"/>
      <c r="C51" s="38"/>
      <c r="D51" s="38"/>
      <c r="E51" s="5"/>
      <c r="F51" s="5"/>
      <c r="G51" s="5"/>
      <c r="H51" s="5"/>
      <c r="I51" s="5"/>
      <c r="J51" s="5"/>
      <c r="K51" s="96"/>
      <c r="L51" s="96"/>
    </row>
    <row r="52" spans="1:12" x14ac:dyDescent="0.25">
      <c r="A52" s="5"/>
      <c r="B52" s="5"/>
      <c r="C52" s="38"/>
      <c r="D52" s="38"/>
      <c r="E52" s="5"/>
      <c r="F52" s="5"/>
      <c r="G52" s="5"/>
      <c r="H52" s="5"/>
      <c r="I52" s="5"/>
      <c r="J52" s="5"/>
      <c r="K52" s="96"/>
      <c r="L52" s="96"/>
    </row>
    <row r="53" spans="1:12" x14ac:dyDescent="0.25">
      <c r="A53" s="5"/>
      <c r="B53" s="5"/>
      <c r="C53" s="38"/>
      <c r="D53" s="38"/>
      <c r="E53" s="5"/>
      <c r="F53" s="5"/>
      <c r="G53" s="5"/>
      <c r="H53" s="5"/>
      <c r="I53" s="5"/>
      <c r="J53" s="5"/>
      <c r="K53" s="96"/>
      <c r="L53" s="96"/>
    </row>
    <row r="54" spans="1:12" x14ac:dyDescent="0.25">
      <c r="A54" s="5"/>
      <c r="B54" s="5"/>
      <c r="C54" s="38"/>
      <c r="D54" s="38"/>
      <c r="E54" s="5"/>
      <c r="F54" s="5"/>
      <c r="G54" s="5"/>
      <c r="H54" s="5"/>
      <c r="I54" s="5"/>
      <c r="J54" s="5"/>
      <c r="K54" s="96"/>
      <c r="L54" s="96"/>
    </row>
  </sheetData>
  <sheetProtection sheet="1" objects="1" scenarios="1" selectLockedCells="1"/>
  <mergeCells count="7">
    <mergeCell ref="A38:D38"/>
    <mergeCell ref="A39:D39"/>
    <mergeCell ref="A40:D40"/>
    <mergeCell ref="A1:D1"/>
    <mergeCell ref="A29:D29"/>
    <mergeCell ref="A30:D30"/>
    <mergeCell ref="A31:D31"/>
  </mergeCells>
  <phoneticPr fontId="0" type="noConversion"/>
  <printOptions horizontalCentered="1"/>
  <pageMargins left="0.5" right="0.5" top="0.5" bottom="0.75" header="0.5" footer="0.5"/>
  <pageSetup orientation="portrait" verticalDpi="300" r:id="rId1"/>
  <headerFooter alignWithMargins="0">
    <oddFooter>&amp;C&amp;"Verdana,Regular"&amp;A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4"/>
  <sheetViews>
    <sheetView topLeftCell="A23" workbookViewId="0">
      <selection activeCell="B46" sqref="B46"/>
    </sheetView>
  </sheetViews>
  <sheetFormatPr defaultColWidth="9.109375" defaultRowHeight="13.2" x14ac:dyDescent="0.25"/>
  <cols>
    <col min="1" max="1" width="15.6640625" style="34" customWidth="1"/>
    <col min="2" max="2" width="30.44140625" style="34" customWidth="1"/>
    <col min="3" max="3" width="19.6640625" style="40" customWidth="1"/>
    <col min="4" max="4" width="27.5546875" style="40" customWidth="1"/>
    <col min="5" max="5" width="1.6640625" style="34" customWidth="1"/>
    <col min="6" max="10" width="9.109375" style="34"/>
    <col min="11" max="16384" width="9.109375" style="97"/>
  </cols>
  <sheetData>
    <row r="1" spans="1:12" ht="27" customHeight="1" x14ac:dyDescent="0.25">
      <c r="A1" s="115"/>
      <c r="B1" s="115"/>
      <c r="C1" s="115"/>
      <c r="D1" s="115"/>
      <c r="E1" s="5"/>
      <c r="F1" s="5"/>
      <c r="G1" s="5"/>
      <c r="H1" s="5"/>
      <c r="I1" s="5"/>
      <c r="J1" s="5"/>
      <c r="K1" s="96"/>
      <c r="L1" s="96"/>
    </row>
    <row r="2" spans="1:12" x14ac:dyDescent="0.25">
      <c r="A2" s="41"/>
      <c r="B2" s="41"/>
      <c r="C2" s="72"/>
      <c r="D2" s="72"/>
      <c r="E2" s="5"/>
      <c r="F2" s="5"/>
      <c r="G2" s="5"/>
      <c r="H2" s="5"/>
      <c r="I2" s="5"/>
      <c r="J2" s="5"/>
      <c r="K2" s="96"/>
      <c r="L2" s="96"/>
    </row>
    <row r="3" spans="1:12" x14ac:dyDescent="0.25">
      <c r="A3" s="41"/>
      <c r="B3" s="41"/>
      <c r="C3" s="72"/>
      <c r="D3" s="72"/>
      <c r="E3" s="5"/>
      <c r="F3" s="5"/>
      <c r="G3" s="5"/>
      <c r="H3" s="5"/>
      <c r="I3" s="5"/>
      <c r="J3" s="5"/>
      <c r="K3" s="96"/>
      <c r="L3" s="96"/>
    </row>
    <row r="4" spans="1:12" x14ac:dyDescent="0.25">
      <c r="A4" s="41"/>
      <c r="B4" s="41"/>
      <c r="C4" s="72"/>
      <c r="D4" s="72"/>
      <c r="E4" s="5"/>
      <c r="F4" s="5" t="s">
        <v>59</v>
      </c>
      <c r="G4" s="5"/>
      <c r="H4" s="5"/>
      <c r="I4" s="5"/>
      <c r="J4" s="5"/>
      <c r="K4" s="96">
        <v>1</v>
      </c>
      <c r="L4" s="96"/>
    </row>
    <row r="5" spans="1:12" x14ac:dyDescent="0.25">
      <c r="A5" s="41"/>
      <c r="B5" s="41"/>
      <c r="C5" s="72"/>
      <c r="D5" s="72"/>
      <c r="E5" s="5"/>
      <c r="F5" s="5"/>
      <c r="G5" s="5"/>
      <c r="H5" s="5"/>
      <c r="I5" s="5"/>
      <c r="J5" s="5"/>
      <c r="K5" s="96"/>
      <c r="L5" s="96"/>
    </row>
    <row r="6" spans="1:12" ht="13.8" thickBot="1" x14ac:dyDescent="0.3">
      <c r="A6" s="41"/>
      <c r="B6" s="41"/>
      <c r="C6" s="72"/>
      <c r="D6" s="72"/>
      <c r="E6" s="5"/>
      <c r="F6" s="5"/>
      <c r="G6" s="5"/>
      <c r="H6" s="5"/>
      <c r="I6" s="5"/>
      <c r="J6" s="5"/>
      <c r="K6" s="96"/>
      <c r="L6" s="96"/>
    </row>
    <row r="7" spans="1:12" ht="14.4" thickTop="1" x14ac:dyDescent="0.25">
      <c r="A7" s="65"/>
      <c r="B7" s="73"/>
      <c r="C7" s="105"/>
      <c r="D7" s="75" t="s">
        <v>81</v>
      </c>
      <c r="E7" s="5"/>
      <c r="F7" s="32" t="s">
        <v>18</v>
      </c>
      <c r="G7" s="5"/>
      <c r="H7" s="5"/>
      <c r="I7" s="5"/>
      <c r="J7" s="5"/>
      <c r="K7" s="96"/>
      <c r="L7" s="96"/>
    </row>
    <row r="8" spans="1:12" ht="13.8" x14ac:dyDescent="0.25">
      <c r="A8" s="45"/>
      <c r="B8" s="76"/>
      <c r="C8" s="103" t="s">
        <v>82</v>
      </c>
      <c r="D8" s="78" t="s">
        <v>83</v>
      </c>
      <c r="E8" s="5"/>
      <c r="F8" s="5"/>
      <c r="G8" s="5"/>
      <c r="H8" s="5"/>
      <c r="I8" s="5"/>
      <c r="J8" s="5"/>
      <c r="K8" s="96"/>
      <c r="L8" s="96"/>
    </row>
    <row r="9" spans="1:12" ht="14.4" thickBot="1" x14ac:dyDescent="0.3">
      <c r="A9" s="79"/>
      <c r="B9" s="80"/>
      <c r="C9" s="77" t="s">
        <v>80</v>
      </c>
      <c r="D9" s="99" t="s">
        <v>39</v>
      </c>
      <c r="E9" s="5"/>
      <c r="F9" s="5" t="s">
        <v>27</v>
      </c>
      <c r="G9" s="5"/>
      <c r="H9" s="5"/>
      <c r="I9" s="5"/>
      <c r="J9" s="5"/>
      <c r="K9" s="96"/>
      <c r="L9" s="96"/>
    </row>
    <row r="10" spans="1:12" ht="6" customHeight="1" thickTop="1" x14ac:dyDescent="0.25">
      <c r="A10" s="82"/>
      <c r="B10" s="83"/>
      <c r="C10" s="84"/>
      <c r="D10" s="85"/>
      <c r="E10" s="5"/>
      <c r="F10" s="5"/>
      <c r="G10" s="5"/>
      <c r="H10" s="5"/>
      <c r="I10" s="5"/>
      <c r="J10" s="5"/>
      <c r="K10" s="96"/>
      <c r="L10" s="96"/>
    </row>
    <row r="11" spans="1:12" x14ac:dyDescent="0.25">
      <c r="A11" s="54" t="s">
        <v>0</v>
      </c>
      <c r="B11" s="45"/>
      <c r="C11" s="55">
        <v>20</v>
      </c>
      <c r="D11" s="55">
        <v>8</v>
      </c>
      <c r="E11" s="5"/>
      <c r="F11" s="5" t="s">
        <v>52</v>
      </c>
      <c r="G11" s="5"/>
      <c r="H11" s="5"/>
      <c r="I11" s="5"/>
      <c r="J11" s="5"/>
      <c r="K11" s="96"/>
      <c r="L11" s="96"/>
    </row>
    <row r="12" spans="1:12" x14ac:dyDescent="0.25">
      <c r="A12" s="54" t="s">
        <v>1</v>
      </c>
      <c r="B12" s="41"/>
      <c r="C12" s="100">
        <v>9</v>
      </c>
      <c r="D12" s="56">
        <v>0</v>
      </c>
      <c r="E12" s="5"/>
      <c r="F12" s="5" t="s">
        <v>26</v>
      </c>
      <c r="G12" s="5"/>
      <c r="H12" s="5"/>
      <c r="I12" s="5"/>
      <c r="J12" s="5"/>
      <c r="K12" s="96"/>
      <c r="L12" s="96"/>
    </row>
    <row r="13" spans="1:12" x14ac:dyDescent="0.25">
      <c r="A13" s="57" t="s">
        <v>2</v>
      </c>
      <c r="B13" s="42"/>
      <c r="C13" s="101">
        <v>11</v>
      </c>
      <c r="D13" s="58">
        <f>D11-D12</f>
        <v>8</v>
      </c>
      <c r="E13" s="5">
        <v>212</v>
      </c>
      <c r="F13" s="5"/>
      <c r="G13" s="5"/>
      <c r="H13" s="5"/>
      <c r="I13" s="5"/>
      <c r="J13" s="5"/>
      <c r="K13" s="96"/>
      <c r="L13" s="96"/>
    </row>
    <row r="14" spans="1:12" x14ac:dyDescent="0.25">
      <c r="A14" s="59" t="s">
        <v>3</v>
      </c>
      <c r="B14" s="46"/>
      <c r="C14" s="60">
        <v>0.56000000000000005</v>
      </c>
      <c r="D14" s="60">
        <f>D13/D11</f>
        <v>1</v>
      </c>
      <c r="E14" s="5">
        <v>212</v>
      </c>
      <c r="F14" s="5"/>
      <c r="G14" s="5"/>
      <c r="H14" s="5"/>
      <c r="I14" s="5"/>
      <c r="J14" s="5"/>
      <c r="K14" s="96"/>
      <c r="L14" s="96"/>
    </row>
    <row r="15" spans="1:12" ht="6" customHeight="1" x14ac:dyDescent="0.25">
      <c r="A15" s="2"/>
      <c r="B15" s="1"/>
      <c r="C15" s="3"/>
      <c r="D15" s="3"/>
      <c r="E15" s="5">
        <v>213</v>
      </c>
      <c r="F15" s="5"/>
      <c r="G15" s="5"/>
      <c r="H15" s="5"/>
      <c r="I15" s="5"/>
      <c r="J15" s="5"/>
      <c r="K15" s="96"/>
      <c r="L15" s="96"/>
    </row>
    <row r="16" spans="1:12" x14ac:dyDescent="0.25">
      <c r="A16" s="54" t="s">
        <v>4</v>
      </c>
      <c r="B16" s="45"/>
      <c r="C16" s="61">
        <v>13.51</v>
      </c>
      <c r="D16" s="61">
        <v>11.24</v>
      </c>
      <c r="E16" s="5"/>
      <c r="F16" s="5" t="s">
        <v>25</v>
      </c>
      <c r="G16" s="5"/>
      <c r="H16" s="5"/>
      <c r="I16" s="5"/>
      <c r="J16" s="5"/>
      <c r="K16" s="96"/>
      <c r="L16" s="96"/>
    </row>
    <row r="17" spans="1:13" x14ac:dyDescent="0.25">
      <c r="A17" s="54" t="s">
        <v>5</v>
      </c>
      <c r="B17" s="41"/>
      <c r="C17" s="4">
        <f>SUM(C21*C22)</f>
        <v>4.21875</v>
      </c>
      <c r="D17" s="4">
        <v>0</v>
      </c>
      <c r="E17" s="5"/>
      <c r="F17" s="5"/>
      <c r="G17" s="5"/>
      <c r="H17" s="5"/>
      <c r="I17" s="5"/>
      <c r="J17" s="5"/>
      <c r="K17" s="96"/>
      <c r="L17" s="96"/>
    </row>
    <row r="18" spans="1:13" x14ac:dyDescent="0.25">
      <c r="A18" s="47" t="s">
        <v>54</v>
      </c>
      <c r="B18" s="41"/>
      <c r="C18" s="62">
        <v>6.75</v>
      </c>
      <c r="D18" s="4">
        <v>0</v>
      </c>
      <c r="E18" s="5"/>
      <c r="F18" s="5" t="s">
        <v>25</v>
      </c>
      <c r="G18" s="5"/>
      <c r="H18" s="5"/>
      <c r="I18" s="5"/>
      <c r="J18" s="5"/>
      <c r="K18" s="96"/>
      <c r="L18" s="96"/>
    </row>
    <row r="19" spans="1:13" x14ac:dyDescent="0.25">
      <c r="A19" s="47" t="s">
        <v>55</v>
      </c>
      <c r="B19" s="43"/>
      <c r="C19" s="63">
        <f>SUM(C18*0.25)</f>
        <v>1.6875</v>
      </c>
      <c r="D19" s="63">
        <v>0</v>
      </c>
      <c r="E19" s="5"/>
      <c r="F19" s="5"/>
      <c r="G19" s="5"/>
      <c r="H19" s="5"/>
      <c r="I19" s="5"/>
      <c r="J19" s="5"/>
      <c r="K19" s="96"/>
      <c r="L19" s="96"/>
    </row>
    <row r="20" spans="1:13" x14ac:dyDescent="0.25">
      <c r="A20" s="47" t="s">
        <v>56</v>
      </c>
      <c r="B20" s="44"/>
      <c r="C20" s="63">
        <f>SUM(C18:C19)</f>
        <v>8.4375</v>
      </c>
      <c r="D20" s="63">
        <v>0</v>
      </c>
      <c r="E20" s="5"/>
      <c r="G20" s="5"/>
      <c r="H20" s="5"/>
      <c r="I20" s="5"/>
      <c r="J20" s="5"/>
      <c r="K20" s="96"/>
      <c r="L20" s="96"/>
    </row>
    <row r="21" spans="1:13" x14ac:dyDescent="0.25">
      <c r="A21" s="47" t="s">
        <v>57</v>
      </c>
      <c r="B21" s="44"/>
      <c r="C21" s="63">
        <f>C20/60</f>
        <v>0.140625</v>
      </c>
      <c r="D21" s="63">
        <f>D20/60</f>
        <v>0</v>
      </c>
      <c r="E21" s="5"/>
      <c r="F21" s="39"/>
      <c r="G21" s="5"/>
      <c r="H21" s="5"/>
      <c r="I21" s="5"/>
      <c r="J21" s="5"/>
      <c r="K21" s="96"/>
      <c r="L21" s="96"/>
      <c r="M21" s="98"/>
    </row>
    <row r="22" spans="1:13" x14ac:dyDescent="0.25">
      <c r="A22" s="47" t="s">
        <v>58</v>
      </c>
      <c r="B22" s="43"/>
      <c r="C22" s="55">
        <v>30</v>
      </c>
      <c r="D22" s="86">
        <v>0</v>
      </c>
      <c r="E22" s="5"/>
      <c r="F22" s="5" t="s">
        <v>25</v>
      </c>
      <c r="G22" s="5"/>
      <c r="H22" s="5"/>
      <c r="I22" s="5"/>
      <c r="J22" s="5"/>
      <c r="K22" s="96"/>
      <c r="L22" s="96"/>
    </row>
    <row r="23" spans="1:13" x14ac:dyDescent="0.25">
      <c r="A23" s="54" t="s">
        <v>51</v>
      </c>
      <c r="B23" s="41"/>
      <c r="C23" s="4">
        <f>SUM(C13*0.07)</f>
        <v>0.77</v>
      </c>
      <c r="D23" s="4">
        <v>0</v>
      </c>
      <c r="E23" s="5"/>
      <c r="F23" s="5"/>
      <c r="G23" s="5"/>
      <c r="H23" s="5"/>
      <c r="I23" s="5"/>
      <c r="J23" s="5"/>
      <c r="K23" s="96"/>
      <c r="L23" s="96"/>
    </row>
    <row r="24" spans="1:13" x14ac:dyDescent="0.25">
      <c r="A24" s="57" t="s">
        <v>9</v>
      </c>
      <c r="B24" s="42"/>
      <c r="C24" s="64">
        <f>C23+C17+C16</f>
        <v>18.498750000000001</v>
      </c>
      <c r="D24" s="64">
        <f>D23+D17+D16</f>
        <v>11.24</v>
      </c>
      <c r="E24" s="5"/>
      <c r="F24" s="5"/>
      <c r="G24" s="5"/>
      <c r="H24" s="5"/>
      <c r="I24" s="5"/>
      <c r="J24" s="5"/>
      <c r="K24" s="96"/>
      <c r="L24" s="96"/>
    </row>
    <row r="25" spans="1:13" ht="6" customHeight="1" x14ac:dyDescent="0.25">
      <c r="A25" s="2"/>
      <c r="B25" s="1"/>
      <c r="C25" s="4"/>
      <c r="D25" s="4"/>
      <c r="E25" s="5"/>
      <c r="F25" s="5"/>
      <c r="G25" s="5"/>
      <c r="H25" s="5"/>
      <c r="I25" s="5"/>
      <c r="J25" s="5"/>
      <c r="K25" s="96"/>
      <c r="L25" s="96"/>
    </row>
    <row r="26" spans="1:13" x14ac:dyDescent="0.25">
      <c r="A26" s="54" t="s">
        <v>6</v>
      </c>
      <c r="B26" s="41"/>
      <c r="C26" s="55">
        <v>5.75</v>
      </c>
      <c r="D26" s="55">
        <v>5.75</v>
      </c>
      <c r="E26" s="5"/>
      <c r="F26" s="5" t="s">
        <v>25</v>
      </c>
      <c r="G26" s="5"/>
      <c r="H26" s="5"/>
      <c r="I26" s="5"/>
      <c r="J26" s="5"/>
      <c r="K26" s="96"/>
      <c r="L26" s="96"/>
    </row>
    <row r="27" spans="1:13" x14ac:dyDescent="0.25">
      <c r="A27" s="54" t="s">
        <v>7</v>
      </c>
      <c r="B27" s="41"/>
      <c r="C27" s="100">
        <f>(C13*16)/C26</f>
        <v>30.608695652173914</v>
      </c>
      <c r="D27" s="100">
        <f>(D13*16)/D26</f>
        <v>22.260869565217391</v>
      </c>
      <c r="E27" s="5"/>
      <c r="F27" s="5"/>
      <c r="G27" s="5"/>
      <c r="H27" s="5"/>
      <c r="I27" s="5"/>
      <c r="J27" s="5"/>
      <c r="K27" s="96"/>
      <c r="L27" s="96"/>
    </row>
    <row r="28" spans="1:13" x14ac:dyDescent="0.25">
      <c r="A28" s="57" t="s">
        <v>10</v>
      </c>
      <c r="B28" s="42"/>
      <c r="C28" s="64">
        <f>C24/C27</f>
        <v>0.60436257102272728</v>
      </c>
      <c r="D28" s="64">
        <f>D24/D27</f>
        <v>0.50492187500000008</v>
      </c>
      <c r="E28" s="5"/>
      <c r="F28" s="5"/>
      <c r="G28" s="5"/>
      <c r="H28" s="5"/>
      <c r="I28" s="5"/>
      <c r="J28" s="5"/>
      <c r="K28" s="96"/>
      <c r="L28" s="96"/>
    </row>
    <row r="29" spans="1:13" s="98" customFormat="1" x14ac:dyDescent="0.25">
      <c r="A29" s="116"/>
      <c r="B29" s="116"/>
      <c r="C29" s="116"/>
      <c r="D29" s="116"/>
      <c r="E29" s="5"/>
      <c r="F29" s="5"/>
      <c r="G29" s="5"/>
      <c r="H29" s="5"/>
      <c r="I29" s="5"/>
      <c r="J29" s="5"/>
      <c r="K29" s="96"/>
      <c r="L29" s="96"/>
    </row>
    <row r="30" spans="1:13" x14ac:dyDescent="0.25">
      <c r="A30" s="117" t="s">
        <v>8</v>
      </c>
      <c r="B30" s="118"/>
      <c r="C30" s="118"/>
      <c r="D30" s="119"/>
      <c r="E30" s="5"/>
      <c r="F30" s="5"/>
      <c r="G30" s="5"/>
      <c r="H30" s="5"/>
      <c r="I30" s="5"/>
      <c r="J30" s="5"/>
      <c r="K30" s="96"/>
      <c r="L30" s="96"/>
    </row>
    <row r="31" spans="1:13" ht="6" customHeight="1" x14ac:dyDescent="0.25">
      <c r="A31" s="112"/>
      <c r="B31" s="113"/>
      <c r="C31" s="113"/>
      <c r="D31" s="114"/>
      <c r="E31" s="5"/>
      <c r="F31" s="5"/>
      <c r="G31" s="5"/>
      <c r="H31" s="5"/>
      <c r="I31" s="5"/>
      <c r="J31" s="5"/>
      <c r="K31" s="96"/>
      <c r="L31" s="96"/>
    </row>
    <row r="32" spans="1:13" x14ac:dyDescent="0.25">
      <c r="A32" s="54" t="s">
        <v>10</v>
      </c>
      <c r="B32" s="45"/>
      <c r="C32" s="65"/>
      <c r="D32" s="4">
        <f>D28</f>
        <v>0.50492187500000008</v>
      </c>
      <c r="E32" s="5"/>
      <c r="F32" s="5"/>
      <c r="G32" s="5"/>
      <c r="H32" s="5"/>
      <c r="I32" s="5"/>
      <c r="J32" s="5"/>
      <c r="K32" s="96"/>
      <c r="L32" s="96"/>
    </row>
    <row r="33" spans="1:12" x14ac:dyDescent="0.25">
      <c r="A33" s="54" t="s">
        <v>13</v>
      </c>
      <c r="B33" s="45"/>
      <c r="C33" s="65"/>
      <c r="D33" s="61">
        <v>6</v>
      </c>
      <c r="E33" s="5"/>
      <c r="F33" s="5" t="s">
        <v>25</v>
      </c>
      <c r="G33" s="5"/>
      <c r="H33" s="5"/>
      <c r="I33" s="5"/>
      <c r="J33" s="5"/>
      <c r="K33" s="96"/>
      <c r="L33" s="96"/>
    </row>
    <row r="34" spans="1:12" x14ac:dyDescent="0.25">
      <c r="A34" s="54" t="s">
        <v>14</v>
      </c>
      <c r="B34" s="45"/>
      <c r="C34" s="65"/>
      <c r="D34" s="4">
        <f>D33+D32</f>
        <v>6.504921875</v>
      </c>
      <c r="E34" s="5"/>
      <c r="F34" s="5"/>
      <c r="G34" s="5"/>
      <c r="H34" s="5"/>
      <c r="I34" s="5"/>
      <c r="J34" s="5"/>
      <c r="K34" s="96"/>
      <c r="L34" s="96"/>
    </row>
    <row r="35" spans="1:12" x14ac:dyDescent="0.25">
      <c r="A35" s="54" t="s">
        <v>15</v>
      </c>
      <c r="B35" s="45"/>
      <c r="C35" s="65"/>
      <c r="D35" s="61">
        <v>11</v>
      </c>
      <c r="E35" s="5"/>
      <c r="F35" s="5" t="s">
        <v>25</v>
      </c>
      <c r="G35" s="5"/>
      <c r="H35" s="5"/>
      <c r="I35" s="5"/>
      <c r="J35" s="5"/>
      <c r="K35" s="96"/>
      <c r="L35" s="96"/>
    </row>
    <row r="36" spans="1:12" x14ac:dyDescent="0.25">
      <c r="A36" s="2" t="s">
        <v>16</v>
      </c>
      <c r="B36" s="1"/>
      <c r="C36" s="66"/>
      <c r="D36" s="67">
        <f>D35-D34</f>
        <v>4.495078125</v>
      </c>
      <c r="E36" s="5"/>
      <c r="F36" s="5"/>
      <c r="G36" s="5"/>
      <c r="H36" s="5"/>
      <c r="I36" s="5"/>
      <c r="J36" s="5"/>
      <c r="K36" s="96"/>
      <c r="L36" s="96"/>
    </row>
    <row r="37" spans="1:12" x14ac:dyDescent="0.25">
      <c r="A37" s="57" t="s">
        <v>17</v>
      </c>
      <c r="B37" s="42"/>
      <c r="C37" s="68"/>
      <c r="D37" s="69">
        <f>D36/D35</f>
        <v>0.4086434659090909</v>
      </c>
      <c r="E37" s="5"/>
      <c r="F37" s="5"/>
      <c r="G37" s="5"/>
      <c r="H37" s="5"/>
      <c r="I37" s="5"/>
      <c r="J37" s="5"/>
      <c r="K37" s="96"/>
      <c r="L37" s="96"/>
    </row>
    <row r="38" spans="1:12" s="98" customFormat="1" x14ac:dyDescent="0.25">
      <c r="A38" s="116"/>
      <c r="B38" s="116"/>
      <c r="C38" s="116"/>
      <c r="D38" s="116"/>
      <c r="E38" s="5"/>
      <c r="F38" s="5"/>
      <c r="G38" s="5"/>
      <c r="H38" s="5"/>
      <c r="I38" s="5"/>
      <c r="J38" s="5"/>
      <c r="K38" s="96"/>
      <c r="L38" s="96"/>
    </row>
    <row r="39" spans="1:12" s="98" customFormat="1" x14ac:dyDescent="0.25">
      <c r="A39" s="117" t="s">
        <v>24</v>
      </c>
      <c r="B39" s="118"/>
      <c r="C39" s="118"/>
      <c r="D39" s="119"/>
      <c r="E39" s="5"/>
      <c r="F39" s="5"/>
      <c r="G39" s="5"/>
      <c r="H39" s="5"/>
      <c r="I39" s="5"/>
      <c r="J39" s="5"/>
      <c r="K39" s="96"/>
      <c r="L39" s="96"/>
    </row>
    <row r="40" spans="1:12" s="98" customFormat="1" ht="6" customHeight="1" x14ac:dyDescent="0.25">
      <c r="A40" s="112"/>
      <c r="B40" s="113"/>
      <c r="C40" s="113"/>
      <c r="D40" s="114"/>
      <c r="E40" s="5"/>
      <c r="F40" s="5"/>
      <c r="G40" s="5"/>
      <c r="H40" s="5"/>
      <c r="I40" s="5"/>
      <c r="J40" s="5"/>
      <c r="K40" s="96"/>
      <c r="L40" s="96"/>
    </row>
    <row r="41" spans="1:12" x14ac:dyDescent="0.25">
      <c r="A41" s="54" t="s">
        <v>12</v>
      </c>
      <c r="B41" s="45"/>
      <c r="C41" s="65"/>
      <c r="D41" s="4">
        <f>C28-D28</f>
        <v>9.9440696022727204E-2</v>
      </c>
      <c r="E41" s="5"/>
      <c r="F41" s="5"/>
      <c r="G41" s="5"/>
      <c r="H41" s="5"/>
      <c r="I41" s="5"/>
      <c r="J41" s="5"/>
      <c r="K41" s="96"/>
      <c r="L41" s="96"/>
    </row>
    <row r="42" spans="1:12" x14ac:dyDescent="0.25">
      <c r="A42" s="54" t="s">
        <v>20</v>
      </c>
      <c r="B42" s="45"/>
      <c r="C42" s="65"/>
      <c r="D42" s="70">
        <v>50</v>
      </c>
      <c r="E42" s="5"/>
      <c r="F42" s="5" t="s">
        <v>25</v>
      </c>
      <c r="G42" s="5"/>
      <c r="H42" s="5"/>
      <c r="I42" s="5"/>
      <c r="J42" s="5"/>
      <c r="K42" s="96"/>
      <c r="L42" s="96"/>
    </row>
    <row r="43" spans="1:12" x14ac:dyDescent="0.25">
      <c r="A43" s="54" t="s">
        <v>19</v>
      </c>
      <c r="B43" s="45"/>
      <c r="C43" s="65"/>
      <c r="D43" s="70">
        <v>362</v>
      </c>
      <c r="E43" s="5"/>
      <c r="F43" s="5" t="s">
        <v>25</v>
      </c>
      <c r="G43" s="5"/>
      <c r="H43" s="5"/>
      <c r="I43" s="5"/>
      <c r="J43" s="5"/>
      <c r="K43" s="96"/>
      <c r="L43" s="96"/>
    </row>
    <row r="44" spans="1:12" x14ac:dyDescent="0.25">
      <c r="A44" s="57" t="s">
        <v>11</v>
      </c>
      <c r="B44" s="42"/>
      <c r="C44" s="71"/>
      <c r="D44" s="64">
        <f>D41*D42*D43</f>
        <v>1799.8765980113621</v>
      </c>
      <c r="E44" s="5"/>
      <c r="F44" s="5"/>
      <c r="G44" s="5"/>
      <c r="H44" s="5"/>
      <c r="I44" s="5"/>
      <c r="J44" s="5"/>
      <c r="K44" s="96"/>
      <c r="L44" s="96"/>
    </row>
    <row r="45" spans="1:12" x14ac:dyDescent="0.25">
      <c r="A45" s="41"/>
      <c r="B45" s="41"/>
      <c r="C45" s="72"/>
      <c r="D45" s="72"/>
      <c r="E45" s="5"/>
      <c r="F45" s="5"/>
      <c r="G45" s="5"/>
      <c r="H45" s="5"/>
      <c r="I45" s="5"/>
      <c r="J45" s="5"/>
      <c r="K45" s="96"/>
      <c r="L45" s="96"/>
    </row>
    <row r="46" spans="1:12" x14ac:dyDescent="0.25">
      <c r="A46" s="94" t="s">
        <v>21</v>
      </c>
      <c r="B46" s="92" t="s">
        <v>98</v>
      </c>
      <c r="C46" s="93"/>
      <c r="D46" s="93"/>
      <c r="E46" s="5"/>
      <c r="F46" s="5" t="s">
        <v>28</v>
      </c>
      <c r="G46" s="5"/>
      <c r="H46" s="5"/>
      <c r="I46" s="5"/>
      <c r="J46" s="5"/>
      <c r="K46" s="96"/>
      <c r="L46" s="96"/>
    </row>
    <row r="47" spans="1:12" x14ac:dyDescent="0.25">
      <c r="A47" s="94" t="s">
        <v>22</v>
      </c>
      <c r="B47" s="92"/>
      <c r="C47" s="93"/>
      <c r="D47" s="93"/>
      <c r="E47" s="5"/>
      <c r="F47" s="5"/>
      <c r="G47" s="5"/>
      <c r="H47" s="5"/>
      <c r="I47" s="5"/>
      <c r="J47" s="5"/>
      <c r="K47" s="96"/>
      <c r="L47" s="96"/>
    </row>
    <row r="48" spans="1:12" x14ac:dyDescent="0.25">
      <c r="A48" s="94"/>
      <c r="B48" s="92"/>
      <c r="C48" s="93"/>
      <c r="D48" s="93"/>
      <c r="E48" s="5"/>
      <c r="F48" s="5" t="s">
        <v>29</v>
      </c>
      <c r="G48" s="5"/>
      <c r="H48" s="5"/>
      <c r="I48" s="5"/>
      <c r="J48" s="5"/>
      <c r="K48" s="96"/>
      <c r="L48" s="96"/>
    </row>
    <row r="49" spans="1:12" x14ac:dyDescent="0.25">
      <c r="A49" s="94" t="s">
        <v>23</v>
      </c>
      <c r="B49" s="95">
        <f ca="1">TODAY()</f>
        <v>42258</v>
      </c>
      <c r="C49" s="93"/>
      <c r="D49" s="93"/>
      <c r="E49" s="5"/>
      <c r="F49" s="5" t="s">
        <v>30</v>
      </c>
      <c r="G49" s="5"/>
      <c r="H49" s="5"/>
      <c r="I49" s="5"/>
      <c r="J49" s="5"/>
      <c r="K49" s="96"/>
      <c r="L49" s="96"/>
    </row>
    <row r="50" spans="1:12" x14ac:dyDescent="0.25">
      <c r="A50" s="5"/>
      <c r="B50" s="5"/>
      <c r="C50" s="38"/>
      <c r="D50" s="38"/>
      <c r="E50" s="5"/>
      <c r="F50" s="5"/>
      <c r="G50" s="5"/>
      <c r="H50" s="5"/>
      <c r="I50" s="5"/>
      <c r="J50" s="5"/>
      <c r="K50" s="96"/>
      <c r="L50" s="96"/>
    </row>
    <row r="51" spans="1:12" x14ac:dyDescent="0.25">
      <c r="A51" s="5"/>
      <c r="B51" s="5"/>
      <c r="C51" s="38"/>
      <c r="D51" s="38"/>
      <c r="E51" s="5"/>
      <c r="F51" s="5"/>
      <c r="G51" s="5"/>
      <c r="H51" s="5"/>
      <c r="I51" s="5"/>
      <c r="J51" s="5"/>
      <c r="K51" s="96"/>
      <c r="L51" s="96"/>
    </row>
    <row r="52" spans="1:12" x14ac:dyDescent="0.25">
      <c r="A52" s="5"/>
      <c r="B52" s="5"/>
      <c r="C52" s="38"/>
      <c r="D52" s="38"/>
      <c r="E52" s="5"/>
      <c r="F52" s="5"/>
      <c r="G52" s="5"/>
      <c r="H52" s="5"/>
      <c r="I52" s="5"/>
      <c r="J52" s="5"/>
      <c r="K52" s="96"/>
      <c r="L52" s="96"/>
    </row>
    <row r="53" spans="1:12" x14ac:dyDescent="0.25">
      <c r="A53" s="5"/>
      <c r="B53" s="5"/>
      <c r="C53" s="38"/>
      <c r="D53" s="38"/>
      <c r="E53" s="5"/>
      <c r="F53" s="5"/>
      <c r="G53" s="5"/>
      <c r="H53" s="5"/>
      <c r="I53" s="5"/>
      <c r="J53" s="5"/>
      <c r="K53" s="96"/>
      <c r="L53" s="96"/>
    </row>
    <row r="54" spans="1:12" x14ac:dyDescent="0.25">
      <c r="A54" s="5"/>
      <c r="B54" s="5"/>
      <c r="C54" s="38"/>
      <c r="D54" s="38"/>
      <c r="E54" s="5"/>
      <c r="F54" s="5"/>
      <c r="G54" s="5"/>
      <c r="H54" s="5"/>
      <c r="I54" s="5"/>
      <c r="J54" s="5"/>
      <c r="K54" s="96"/>
      <c r="L54" s="96"/>
    </row>
  </sheetData>
  <sheetProtection sheet="1" objects="1" scenarios="1" selectLockedCells="1"/>
  <mergeCells count="7">
    <mergeCell ref="A38:D38"/>
    <mergeCell ref="A39:D39"/>
    <mergeCell ref="A40:D40"/>
    <mergeCell ref="A1:D1"/>
    <mergeCell ref="A29:D29"/>
    <mergeCell ref="A30:D30"/>
    <mergeCell ref="A31:D31"/>
  </mergeCells>
  <phoneticPr fontId="0" type="noConversion"/>
  <printOptions horizontalCentered="1"/>
  <pageMargins left="0.5" right="0.5" top="0.5" bottom="0.75" header="0.5" footer="0.5"/>
  <pageSetup orientation="portrait" verticalDpi="300" r:id="rId1"/>
  <headerFooter alignWithMargins="0">
    <oddFooter>&amp;C&amp;"Verdana,Regular"&amp;A</oddFoot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4"/>
  <sheetViews>
    <sheetView topLeftCell="A22" workbookViewId="0">
      <selection activeCell="B46" sqref="B46"/>
    </sheetView>
  </sheetViews>
  <sheetFormatPr defaultColWidth="9.109375" defaultRowHeight="13.2" x14ac:dyDescent="0.25"/>
  <cols>
    <col min="1" max="1" width="15.6640625" style="34" customWidth="1"/>
    <col min="2" max="2" width="30.44140625" style="34" customWidth="1"/>
    <col min="3" max="3" width="19.6640625" style="40" customWidth="1"/>
    <col min="4" max="4" width="27.5546875" style="40" customWidth="1"/>
    <col min="5" max="5" width="1.6640625" style="34" customWidth="1"/>
    <col min="6" max="10" width="9.109375" style="34"/>
    <col min="11" max="16384" width="9.109375" style="97"/>
  </cols>
  <sheetData>
    <row r="1" spans="1:12" ht="27" customHeight="1" x14ac:dyDescent="0.25">
      <c r="A1" s="115"/>
      <c r="B1" s="115"/>
      <c r="C1" s="115"/>
      <c r="D1" s="115"/>
      <c r="E1" s="5"/>
      <c r="F1" s="5"/>
      <c r="G1" s="5"/>
      <c r="H1" s="5"/>
      <c r="I1" s="5"/>
      <c r="J1" s="5"/>
      <c r="K1" s="96"/>
      <c r="L1" s="96"/>
    </row>
    <row r="2" spans="1:12" x14ac:dyDescent="0.25">
      <c r="A2" s="41"/>
      <c r="B2" s="41"/>
      <c r="C2" s="106"/>
      <c r="D2" s="106"/>
      <c r="E2" s="5"/>
      <c r="F2" s="5"/>
      <c r="G2" s="5"/>
      <c r="H2" s="5"/>
      <c r="I2" s="5"/>
      <c r="J2" s="5"/>
      <c r="K2" s="96"/>
      <c r="L2" s="96"/>
    </row>
    <row r="3" spans="1:12" x14ac:dyDescent="0.25">
      <c r="A3" s="41"/>
      <c r="B3" s="41"/>
      <c r="C3" s="106"/>
      <c r="D3" s="106"/>
      <c r="E3" s="5"/>
      <c r="F3" s="5"/>
      <c r="G3" s="5"/>
      <c r="H3" s="5"/>
      <c r="I3" s="5"/>
      <c r="J3" s="5"/>
      <c r="K3" s="96"/>
      <c r="L3" s="96"/>
    </row>
    <row r="4" spans="1:12" x14ac:dyDescent="0.25">
      <c r="A4" s="41"/>
      <c r="B4" s="41"/>
      <c r="C4" s="106"/>
      <c r="D4" s="106"/>
      <c r="E4" s="5"/>
      <c r="F4" s="5" t="s">
        <v>59</v>
      </c>
      <c r="G4" s="5"/>
      <c r="H4" s="5"/>
      <c r="I4" s="5"/>
      <c r="J4" s="5"/>
      <c r="K4" s="96">
        <v>1</v>
      </c>
      <c r="L4" s="96"/>
    </row>
    <row r="5" spans="1:12" x14ac:dyDescent="0.25">
      <c r="A5" s="41"/>
      <c r="B5" s="41"/>
      <c r="C5" s="106"/>
      <c r="D5" s="106"/>
      <c r="E5" s="5"/>
      <c r="F5" s="5"/>
      <c r="G5" s="5"/>
      <c r="H5" s="5"/>
      <c r="I5" s="5"/>
      <c r="J5" s="5"/>
      <c r="K5" s="96"/>
      <c r="L5" s="96"/>
    </row>
    <row r="6" spans="1:12" ht="13.8" thickBot="1" x14ac:dyDescent="0.3">
      <c r="A6" s="41"/>
      <c r="B6" s="41"/>
      <c r="C6" s="106"/>
      <c r="D6" s="106"/>
      <c r="E6" s="5"/>
      <c r="F6" s="5"/>
      <c r="G6" s="5"/>
      <c r="H6" s="5"/>
      <c r="I6" s="5"/>
      <c r="J6" s="5"/>
      <c r="K6" s="96"/>
      <c r="L6" s="96"/>
    </row>
    <row r="7" spans="1:12" ht="14.4" thickTop="1" x14ac:dyDescent="0.25">
      <c r="A7" s="65"/>
      <c r="B7" s="73"/>
      <c r="C7" s="74"/>
      <c r="D7" s="75" t="s">
        <v>84</v>
      </c>
      <c r="E7" s="5"/>
      <c r="F7" s="32" t="s">
        <v>18</v>
      </c>
      <c r="G7" s="5"/>
      <c r="H7" s="5"/>
      <c r="I7" s="5"/>
      <c r="J7" s="5"/>
      <c r="K7" s="96"/>
      <c r="L7" s="96"/>
    </row>
    <row r="8" spans="1:12" ht="13.8" x14ac:dyDescent="0.25">
      <c r="A8" s="45"/>
      <c r="B8" s="76"/>
      <c r="C8" s="77" t="s">
        <v>46</v>
      </c>
      <c r="D8" s="78" t="s">
        <v>85</v>
      </c>
      <c r="E8" s="5"/>
      <c r="F8" s="5"/>
      <c r="G8" s="5"/>
      <c r="H8" s="5"/>
      <c r="I8" s="5"/>
      <c r="J8" s="5"/>
      <c r="K8" s="96"/>
      <c r="L8" s="96"/>
    </row>
    <row r="9" spans="1:12" ht="14.4" thickBot="1" x14ac:dyDescent="0.3">
      <c r="A9" s="79"/>
      <c r="B9" s="80"/>
      <c r="C9" s="81" t="s">
        <v>85</v>
      </c>
      <c r="D9" s="99" t="s">
        <v>39</v>
      </c>
      <c r="E9" s="5"/>
      <c r="F9" s="5" t="s">
        <v>27</v>
      </c>
      <c r="G9" s="5"/>
      <c r="H9" s="5"/>
      <c r="I9" s="5"/>
      <c r="J9" s="5"/>
      <c r="K9" s="96"/>
      <c r="L9" s="96"/>
    </row>
    <row r="10" spans="1:12" ht="6" customHeight="1" thickTop="1" x14ac:dyDescent="0.25">
      <c r="A10" s="82"/>
      <c r="B10" s="83"/>
      <c r="C10" s="84"/>
      <c r="D10" s="85"/>
      <c r="E10" s="5"/>
      <c r="F10" s="5"/>
      <c r="G10" s="5"/>
      <c r="H10" s="5"/>
      <c r="I10" s="5"/>
      <c r="J10" s="5"/>
      <c r="K10" s="96"/>
      <c r="L10" s="96"/>
    </row>
    <row r="11" spans="1:12" x14ac:dyDescent="0.25">
      <c r="A11" s="54" t="s">
        <v>0</v>
      </c>
      <c r="B11" s="45"/>
      <c r="C11" s="55">
        <v>22</v>
      </c>
      <c r="D11" s="55">
        <v>25</v>
      </c>
      <c r="E11" s="5"/>
      <c r="F11" s="5" t="s">
        <v>52</v>
      </c>
      <c r="G11" s="5"/>
      <c r="H11" s="5"/>
      <c r="I11" s="5"/>
      <c r="J11" s="5"/>
      <c r="K11" s="96"/>
      <c r="L11" s="96"/>
    </row>
    <row r="12" spans="1:12" x14ac:dyDescent="0.25">
      <c r="A12" s="54" t="s">
        <v>1</v>
      </c>
      <c r="B12" s="41"/>
      <c r="C12" s="100">
        <f>SUM(C11*0.23)</f>
        <v>5.0600000000000005</v>
      </c>
      <c r="D12" s="100">
        <f>SUM(D11*0.23)</f>
        <v>5.75</v>
      </c>
      <c r="E12" s="5"/>
      <c r="F12" s="5" t="s">
        <v>26</v>
      </c>
      <c r="G12" s="5"/>
      <c r="H12" s="5"/>
      <c r="I12" s="5"/>
      <c r="J12" s="5"/>
      <c r="K12" s="96"/>
      <c r="L12" s="96"/>
    </row>
    <row r="13" spans="1:12" x14ac:dyDescent="0.25">
      <c r="A13" s="57" t="s">
        <v>2</v>
      </c>
      <c r="B13" s="42"/>
      <c r="C13" s="101">
        <f>SUM(C11-C12)</f>
        <v>16.939999999999998</v>
      </c>
      <c r="D13" s="101">
        <f>SUM(D11-D12)</f>
        <v>19.25</v>
      </c>
      <c r="E13" s="5">
        <v>212</v>
      </c>
      <c r="F13" s="5"/>
      <c r="G13" s="5"/>
      <c r="H13" s="5"/>
      <c r="I13" s="5"/>
      <c r="J13" s="5"/>
      <c r="K13" s="96"/>
      <c r="L13" s="96"/>
    </row>
    <row r="14" spans="1:12" x14ac:dyDescent="0.25">
      <c r="A14" s="59" t="s">
        <v>3</v>
      </c>
      <c r="B14" s="46"/>
      <c r="C14" s="60">
        <v>0.77</v>
      </c>
      <c r="D14" s="60">
        <v>0.77</v>
      </c>
      <c r="E14" s="5">
        <v>212</v>
      </c>
      <c r="F14" s="5"/>
      <c r="G14" s="5"/>
      <c r="H14" s="5"/>
      <c r="I14" s="5"/>
      <c r="J14" s="5"/>
      <c r="K14" s="96"/>
      <c r="L14" s="96"/>
    </row>
    <row r="15" spans="1:12" ht="6" customHeight="1" x14ac:dyDescent="0.25">
      <c r="A15" s="2"/>
      <c r="B15" s="1"/>
      <c r="C15" s="3"/>
      <c r="D15" s="3"/>
      <c r="E15" s="5">
        <v>213</v>
      </c>
      <c r="F15" s="5"/>
      <c r="G15" s="5"/>
      <c r="H15" s="5"/>
      <c r="I15" s="5"/>
      <c r="J15" s="5"/>
      <c r="K15" s="96"/>
      <c r="L15" s="96"/>
    </row>
    <row r="16" spans="1:12" x14ac:dyDescent="0.25">
      <c r="A16" s="54" t="s">
        <v>4</v>
      </c>
      <c r="B16" s="45"/>
      <c r="C16" s="61">
        <v>13.51</v>
      </c>
      <c r="D16" s="61">
        <v>15.5</v>
      </c>
      <c r="E16" s="5"/>
      <c r="F16" s="5" t="s">
        <v>25</v>
      </c>
      <c r="G16" s="5"/>
      <c r="H16" s="5"/>
      <c r="I16" s="5"/>
      <c r="J16" s="5"/>
      <c r="K16" s="96"/>
      <c r="L16" s="96"/>
    </row>
    <row r="17" spans="1:13" x14ac:dyDescent="0.25">
      <c r="A17" s="54" t="s">
        <v>5</v>
      </c>
      <c r="B17" s="41"/>
      <c r="C17" s="4">
        <f>SUM(C21*C22)</f>
        <v>5.2083333333333339</v>
      </c>
      <c r="D17" s="4">
        <f>SUM(D21*D22)</f>
        <v>5.2083333333333339</v>
      </c>
      <c r="E17" s="5"/>
      <c r="F17" s="5"/>
      <c r="G17" s="5"/>
      <c r="H17" s="5"/>
      <c r="I17" s="5"/>
      <c r="J17" s="5"/>
      <c r="K17" s="96"/>
      <c r="L17" s="96"/>
    </row>
    <row r="18" spans="1:13" x14ac:dyDescent="0.25">
      <c r="A18" s="47" t="s">
        <v>54</v>
      </c>
      <c r="B18" s="41"/>
      <c r="C18" s="62">
        <v>10</v>
      </c>
      <c r="D18" s="62">
        <v>10</v>
      </c>
      <c r="E18" s="5"/>
      <c r="F18" s="5" t="s">
        <v>25</v>
      </c>
      <c r="G18" s="5"/>
      <c r="H18" s="5"/>
      <c r="I18" s="5"/>
      <c r="J18" s="5"/>
      <c r="K18" s="96"/>
      <c r="L18" s="96"/>
    </row>
    <row r="19" spans="1:13" x14ac:dyDescent="0.25">
      <c r="A19" s="47" t="s">
        <v>55</v>
      </c>
      <c r="B19" s="43"/>
      <c r="C19" s="63">
        <f>SUM(C18*0.25)</f>
        <v>2.5</v>
      </c>
      <c r="D19" s="63">
        <f>SUM(D18*0.25)</f>
        <v>2.5</v>
      </c>
      <c r="E19" s="5"/>
      <c r="F19" s="5"/>
      <c r="G19" s="5"/>
      <c r="H19" s="5"/>
      <c r="I19" s="5"/>
      <c r="J19" s="5"/>
      <c r="K19" s="96"/>
      <c r="L19" s="96"/>
    </row>
    <row r="20" spans="1:13" x14ac:dyDescent="0.25">
      <c r="A20" s="47" t="s">
        <v>56</v>
      </c>
      <c r="B20" s="44"/>
      <c r="C20" s="63">
        <f>SUM(C18:C19)</f>
        <v>12.5</v>
      </c>
      <c r="D20" s="63">
        <f>SUM(D18:D19)</f>
        <v>12.5</v>
      </c>
      <c r="E20" s="5"/>
      <c r="G20" s="5"/>
      <c r="H20" s="5"/>
      <c r="I20" s="5"/>
      <c r="J20" s="5"/>
      <c r="K20" s="96"/>
      <c r="L20" s="96"/>
    </row>
    <row r="21" spans="1:13" x14ac:dyDescent="0.25">
      <c r="A21" s="47" t="s">
        <v>57</v>
      </c>
      <c r="B21" s="44"/>
      <c r="C21" s="63">
        <f>C20/60</f>
        <v>0.20833333333333334</v>
      </c>
      <c r="D21" s="63">
        <f>D20/60</f>
        <v>0.20833333333333334</v>
      </c>
      <c r="E21" s="5"/>
      <c r="F21" s="39"/>
      <c r="G21" s="5"/>
      <c r="H21" s="5"/>
      <c r="I21" s="5"/>
      <c r="J21" s="5"/>
      <c r="K21" s="96"/>
      <c r="L21" s="96"/>
      <c r="M21" s="98"/>
    </row>
    <row r="22" spans="1:13" x14ac:dyDescent="0.25">
      <c r="A22" s="47" t="s">
        <v>58</v>
      </c>
      <c r="B22" s="43"/>
      <c r="C22" s="55">
        <v>25</v>
      </c>
      <c r="D22" s="55">
        <v>25</v>
      </c>
      <c r="E22" s="5"/>
      <c r="F22" s="5" t="s">
        <v>25</v>
      </c>
      <c r="G22" s="5"/>
      <c r="H22" s="5"/>
      <c r="I22" s="5"/>
      <c r="J22" s="5"/>
      <c r="K22" s="96"/>
      <c r="L22" s="96"/>
    </row>
    <row r="23" spans="1:13" x14ac:dyDescent="0.25">
      <c r="A23" s="54" t="s">
        <v>51</v>
      </c>
      <c r="B23" s="41"/>
      <c r="C23" s="4">
        <f>SUM(C13*0.07)</f>
        <v>1.1858</v>
      </c>
      <c r="D23" s="4">
        <f>SUM(D13*0.07)</f>
        <v>1.3475000000000001</v>
      </c>
      <c r="E23" s="5"/>
      <c r="F23" s="5"/>
      <c r="G23" s="5"/>
      <c r="H23" s="5"/>
      <c r="I23" s="5"/>
      <c r="J23" s="5"/>
      <c r="K23" s="96"/>
      <c r="L23" s="96"/>
    </row>
    <row r="24" spans="1:13" x14ac:dyDescent="0.25">
      <c r="A24" s="57" t="s">
        <v>9</v>
      </c>
      <c r="B24" s="42"/>
      <c r="C24" s="64">
        <f>C23+C17+C16</f>
        <v>19.904133333333334</v>
      </c>
      <c r="D24" s="64">
        <f>D23+D17+D16</f>
        <v>22.055833333333332</v>
      </c>
      <c r="E24" s="5"/>
      <c r="F24" s="5"/>
      <c r="G24" s="5"/>
      <c r="H24" s="5"/>
      <c r="I24" s="5"/>
      <c r="J24" s="5"/>
      <c r="K24" s="96"/>
      <c r="L24" s="96"/>
    </row>
    <row r="25" spans="1:13" ht="6" customHeight="1" x14ac:dyDescent="0.25">
      <c r="A25" s="2"/>
      <c r="B25" s="1"/>
      <c r="C25" s="4"/>
      <c r="D25" s="4"/>
      <c r="E25" s="5"/>
      <c r="F25" s="5"/>
      <c r="G25" s="5"/>
      <c r="H25" s="5"/>
      <c r="I25" s="5"/>
      <c r="J25" s="5"/>
      <c r="K25" s="96"/>
      <c r="L25" s="96"/>
    </row>
    <row r="26" spans="1:13" x14ac:dyDescent="0.25">
      <c r="A26" s="54" t="s">
        <v>6</v>
      </c>
      <c r="B26" s="41"/>
      <c r="C26" s="55">
        <v>4</v>
      </c>
      <c r="D26" s="55">
        <v>4</v>
      </c>
      <c r="E26" s="5"/>
      <c r="F26" s="5" t="s">
        <v>25</v>
      </c>
      <c r="G26" s="5"/>
      <c r="H26" s="5"/>
      <c r="I26" s="5"/>
      <c r="J26" s="5"/>
      <c r="K26" s="96"/>
      <c r="L26" s="96"/>
    </row>
    <row r="27" spans="1:13" x14ac:dyDescent="0.25">
      <c r="A27" s="54" t="s">
        <v>7</v>
      </c>
      <c r="B27" s="41"/>
      <c r="C27" s="56">
        <f>(C13*16)/C26</f>
        <v>67.759999999999991</v>
      </c>
      <c r="D27" s="56">
        <f>(D13*16)/D26</f>
        <v>77</v>
      </c>
      <c r="E27" s="5"/>
      <c r="F27" s="5"/>
      <c r="G27" s="5"/>
      <c r="H27" s="5"/>
      <c r="I27" s="5"/>
      <c r="J27" s="5"/>
      <c r="K27" s="96"/>
      <c r="L27" s="96"/>
    </row>
    <row r="28" spans="1:13" x14ac:dyDescent="0.25">
      <c r="A28" s="57" t="s">
        <v>10</v>
      </c>
      <c r="B28" s="42"/>
      <c r="C28" s="64">
        <f>C24/C27</f>
        <v>0.29374458874458881</v>
      </c>
      <c r="D28" s="64">
        <f>D24/D27</f>
        <v>0.28643939393939394</v>
      </c>
      <c r="E28" s="5"/>
      <c r="F28" s="5"/>
      <c r="G28" s="5"/>
      <c r="H28" s="5"/>
      <c r="I28" s="5"/>
      <c r="J28" s="5"/>
      <c r="K28" s="96"/>
      <c r="L28" s="96"/>
    </row>
    <row r="29" spans="1:13" s="98" customFormat="1" x14ac:dyDescent="0.25">
      <c r="A29" s="116"/>
      <c r="B29" s="116"/>
      <c r="C29" s="116"/>
      <c r="D29" s="116"/>
      <c r="E29" s="5"/>
      <c r="F29" s="5"/>
      <c r="G29" s="5"/>
      <c r="H29" s="5"/>
      <c r="I29" s="5"/>
      <c r="J29" s="5"/>
      <c r="K29" s="96"/>
      <c r="L29" s="96"/>
    </row>
    <row r="30" spans="1:13" x14ac:dyDescent="0.25">
      <c r="A30" s="117" t="s">
        <v>8</v>
      </c>
      <c r="B30" s="118"/>
      <c r="C30" s="118"/>
      <c r="D30" s="119"/>
      <c r="E30" s="5"/>
      <c r="F30" s="5"/>
      <c r="G30" s="5"/>
      <c r="H30" s="5"/>
      <c r="I30" s="5"/>
      <c r="J30" s="5"/>
      <c r="K30" s="96"/>
      <c r="L30" s="96"/>
    </row>
    <row r="31" spans="1:13" ht="6" customHeight="1" x14ac:dyDescent="0.25">
      <c r="A31" s="112"/>
      <c r="B31" s="113"/>
      <c r="C31" s="113"/>
      <c r="D31" s="114"/>
      <c r="E31" s="5"/>
      <c r="F31" s="5"/>
      <c r="G31" s="5"/>
      <c r="H31" s="5"/>
      <c r="I31" s="5"/>
      <c r="J31" s="5"/>
      <c r="K31" s="96"/>
      <c r="L31" s="96"/>
    </row>
    <row r="32" spans="1:13" x14ac:dyDescent="0.25">
      <c r="A32" s="54" t="s">
        <v>10</v>
      </c>
      <c r="B32" s="45"/>
      <c r="C32" s="65"/>
      <c r="D32" s="4">
        <f>D28</f>
        <v>0.28643939393939394</v>
      </c>
      <c r="E32" s="5"/>
      <c r="F32" s="5"/>
      <c r="G32" s="5"/>
      <c r="H32" s="5"/>
      <c r="I32" s="5"/>
      <c r="J32" s="5"/>
      <c r="K32" s="96"/>
      <c r="L32" s="96"/>
    </row>
    <row r="33" spans="1:12" x14ac:dyDescent="0.25">
      <c r="A33" s="54" t="s">
        <v>13</v>
      </c>
      <c r="B33" s="45"/>
      <c r="C33" s="65"/>
      <c r="D33" s="61">
        <v>6</v>
      </c>
      <c r="E33" s="5"/>
      <c r="F33" s="5" t="s">
        <v>25</v>
      </c>
      <c r="G33" s="5"/>
      <c r="H33" s="5"/>
      <c r="I33" s="5"/>
      <c r="J33" s="5"/>
      <c r="K33" s="96"/>
      <c r="L33" s="96"/>
    </row>
    <row r="34" spans="1:12" x14ac:dyDescent="0.25">
      <c r="A34" s="54" t="s">
        <v>14</v>
      </c>
      <c r="B34" s="45"/>
      <c r="C34" s="65"/>
      <c r="D34" s="4">
        <f>D33+D32</f>
        <v>6.2864393939393937</v>
      </c>
      <c r="E34" s="5"/>
      <c r="F34" s="5"/>
      <c r="G34" s="5"/>
      <c r="H34" s="5"/>
      <c r="I34" s="5"/>
      <c r="J34" s="5"/>
      <c r="K34" s="96"/>
      <c r="L34" s="96"/>
    </row>
    <row r="35" spans="1:12" x14ac:dyDescent="0.25">
      <c r="A35" s="54" t="s">
        <v>15</v>
      </c>
      <c r="B35" s="45"/>
      <c r="C35" s="65"/>
      <c r="D35" s="61">
        <v>11</v>
      </c>
      <c r="E35" s="5"/>
      <c r="F35" s="5" t="s">
        <v>25</v>
      </c>
      <c r="G35" s="5"/>
      <c r="H35" s="5"/>
      <c r="I35" s="5"/>
      <c r="J35" s="5"/>
      <c r="K35" s="96"/>
      <c r="L35" s="96"/>
    </row>
    <row r="36" spans="1:12" x14ac:dyDescent="0.25">
      <c r="A36" s="2" t="s">
        <v>16</v>
      </c>
      <c r="B36" s="1"/>
      <c r="C36" s="66"/>
      <c r="D36" s="67">
        <f>D35-D34</f>
        <v>4.7135606060606063</v>
      </c>
      <c r="E36" s="5"/>
      <c r="F36" s="5"/>
      <c r="G36" s="5"/>
      <c r="H36" s="5"/>
      <c r="I36" s="5"/>
      <c r="J36" s="5"/>
      <c r="K36" s="96"/>
      <c r="L36" s="96"/>
    </row>
    <row r="37" spans="1:12" x14ac:dyDescent="0.25">
      <c r="A37" s="57" t="s">
        <v>17</v>
      </c>
      <c r="B37" s="42"/>
      <c r="C37" s="68"/>
      <c r="D37" s="69">
        <f>D36/D35</f>
        <v>0.42850550964187328</v>
      </c>
      <c r="E37" s="5"/>
      <c r="F37" s="5"/>
      <c r="G37" s="5"/>
      <c r="H37" s="5"/>
      <c r="I37" s="5"/>
      <c r="J37" s="5"/>
      <c r="K37" s="96"/>
      <c r="L37" s="96"/>
    </row>
    <row r="38" spans="1:12" s="98" customFormat="1" x14ac:dyDescent="0.25">
      <c r="A38" s="116"/>
      <c r="B38" s="116"/>
      <c r="C38" s="116"/>
      <c r="D38" s="116"/>
      <c r="E38" s="5"/>
      <c r="F38" s="5"/>
      <c r="G38" s="5"/>
      <c r="H38" s="5"/>
      <c r="I38" s="5"/>
      <c r="J38" s="5"/>
      <c r="K38" s="96"/>
      <c r="L38" s="96"/>
    </row>
    <row r="39" spans="1:12" s="98" customFormat="1" x14ac:dyDescent="0.25">
      <c r="A39" s="117" t="s">
        <v>24</v>
      </c>
      <c r="B39" s="118"/>
      <c r="C39" s="118"/>
      <c r="D39" s="119"/>
      <c r="E39" s="5"/>
      <c r="F39" s="5"/>
      <c r="G39" s="5"/>
      <c r="H39" s="5"/>
      <c r="I39" s="5"/>
      <c r="J39" s="5"/>
      <c r="K39" s="96"/>
      <c r="L39" s="96"/>
    </row>
    <row r="40" spans="1:12" s="98" customFormat="1" ht="6" customHeight="1" x14ac:dyDescent="0.25">
      <c r="A40" s="112"/>
      <c r="B40" s="113"/>
      <c r="C40" s="113"/>
      <c r="D40" s="114"/>
      <c r="E40" s="5"/>
      <c r="F40" s="5"/>
      <c r="G40" s="5"/>
      <c r="H40" s="5"/>
      <c r="I40" s="5"/>
      <c r="J40" s="5"/>
      <c r="K40" s="96"/>
      <c r="L40" s="96"/>
    </row>
    <row r="41" spans="1:12" x14ac:dyDescent="0.25">
      <c r="A41" s="54" t="s">
        <v>12</v>
      </c>
      <c r="B41" s="45"/>
      <c r="C41" s="65"/>
      <c r="D41" s="4">
        <f>C28-D28</f>
        <v>7.3051948051948701E-3</v>
      </c>
      <c r="E41" s="5"/>
      <c r="F41" s="5"/>
      <c r="G41" s="5"/>
      <c r="H41" s="5"/>
      <c r="I41" s="5"/>
      <c r="J41" s="5"/>
      <c r="K41" s="96"/>
      <c r="L41" s="96"/>
    </row>
    <row r="42" spans="1:12" x14ac:dyDescent="0.25">
      <c r="A42" s="54" t="s">
        <v>20</v>
      </c>
      <c r="B42" s="45"/>
      <c r="C42" s="65"/>
      <c r="D42" s="70">
        <v>50</v>
      </c>
      <c r="E42" s="5"/>
      <c r="F42" s="5" t="s">
        <v>25</v>
      </c>
      <c r="G42" s="5"/>
      <c r="H42" s="5"/>
      <c r="I42" s="5"/>
      <c r="J42" s="5"/>
      <c r="K42" s="96"/>
      <c r="L42" s="96"/>
    </row>
    <row r="43" spans="1:12" x14ac:dyDescent="0.25">
      <c r="A43" s="54" t="s">
        <v>19</v>
      </c>
      <c r="B43" s="45"/>
      <c r="C43" s="65"/>
      <c r="D43" s="70">
        <v>362</v>
      </c>
      <c r="E43" s="5"/>
      <c r="F43" s="5" t="s">
        <v>25</v>
      </c>
      <c r="G43" s="5"/>
      <c r="H43" s="5"/>
      <c r="I43" s="5"/>
      <c r="J43" s="5"/>
      <c r="K43" s="96"/>
      <c r="L43" s="96"/>
    </row>
    <row r="44" spans="1:12" x14ac:dyDescent="0.25">
      <c r="A44" s="57" t="s">
        <v>11</v>
      </c>
      <c r="B44" s="42"/>
      <c r="C44" s="71"/>
      <c r="D44" s="64">
        <f>D41*D42*D43</f>
        <v>132.22402597402714</v>
      </c>
      <c r="E44" s="5"/>
      <c r="F44" s="5"/>
      <c r="G44" s="5"/>
      <c r="H44" s="5"/>
      <c r="I44" s="5"/>
      <c r="J44" s="5"/>
      <c r="K44" s="96"/>
      <c r="L44" s="96"/>
    </row>
    <row r="45" spans="1:12" x14ac:dyDescent="0.25">
      <c r="A45" s="92"/>
      <c r="B45" s="92"/>
      <c r="C45" s="93"/>
      <c r="D45" s="93"/>
      <c r="E45" s="5"/>
      <c r="F45" s="5"/>
      <c r="G45" s="5"/>
      <c r="H45" s="5"/>
      <c r="I45" s="5"/>
      <c r="J45" s="5"/>
      <c r="K45" s="96"/>
      <c r="L45" s="96"/>
    </row>
    <row r="46" spans="1:12" x14ac:dyDescent="0.25">
      <c r="A46" s="94" t="s">
        <v>21</v>
      </c>
      <c r="B46" s="92" t="s">
        <v>98</v>
      </c>
      <c r="C46" s="93"/>
      <c r="D46" s="93"/>
      <c r="E46" s="5"/>
      <c r="F46" s="5" t="s">
        <v>28</v>
      </c>
      <c r="G46" s="5"/>
      <c r="H46" s="5"/>
      <c r="I46" s="5"/>
      <c r="J46" s="5"/>
      <c r="K46" s="96"/>
      <c r="L46" s="96"/>
    </row>
    <row r="47" spans="1:12" x14ac:dyDescent="0.25">
      <c r="A47" s="94" t="s">
        <v>22</v>
      </c>
      <c r="B47" s="92"/>
      <c r="C47" s="93"/>
      <c r="D47" s="93"/>
      <c r="E47" s="5"/>
      <c r="F47" s="5"/>
      <c r="G47" s="5"/>
      <c r="H47" s="5"/>
      <c r="I47" s="5"/>
      <c r="J47" s="5"/>
      <c r="K47" s="96"/>
      <c r="L47" s="96"/>
    </row>
    <row r="48" spans="1:12" x14ac:dyDescent="0.25">
      <c r="A48" s="94"/>
      <c r="B48" s="92"/>
      <c r="C48" s="93"/>
      <c r="D48" s="93"/>
      <c r="E48" s="5"/>
      <c r="F48" s="5" t="s">
        <v>29</v>
      </c>
      <c r="G48" s="5"/>
      <c r="H48" s="5"/>
      <c r="I48" s="5"/>
      <c r="J48" s="5"/>
      <c r="K48" s="96"/>
      <c r="L48" s="96"/>
    </row>
    <row r="49" spans="1:12" x14ac:dyDescent="0.25">
      <c r="A49" s="94" t="s">
        <v>23</v>
      </c>
      <c r="B49" s="95">
        <f ca="1">TODAY()</f>
        <v>42258</v>
      </c>
      <c r="C49" s="93"/>
      <c r="D49" s="93"/>
      <c r="E49" s="5"/>
      <c r="F49" s="5" t="s">
        <v>30</v>
      </c>
      <c r="G49" s="5"/>
      <c r="H49" s="5"/>
      <c r="I49" s="5"/>
      <c r="J49" s="5"/>
      <c r="K49" s="96"/>
      <c r="L49" s="96"/>
    </row>
    <row r="50" spans="1:12" x14ac:dyDescent="0.25">
      <c r="A50" s="5"/>
      <c r="B50" s="5"/>
      <c r="C50" s="38"/>
      <c r="D50" s="38"/>
      <c r="E50" s="5"/>
      <c r="F50" s="5"/>
      <c r="G50" s="5"/>
      <c r="H50" s="5"/>
      <c r="I50" s="5"/>
      <c r="J50" s="5"/>
      <c r="K50" s="96"/>
      <c r="L50" s="96"/>
    </row>
    <row r="51" spans="1:12" x14ac:dyDescent="0.25">
      <c r="A51" s="5"/>
      <c r="B51" s="5"/>
      <c r="C51" s="38"/>
      <c r="D51" s="38"/>
      <c r="E51" s="5"/>
      <c r="F51" s="5"/>
      <c r="G51" s="5"/>
      <c r="H51" s="5"/>
      <c r="I51" s="5"/>
      <c r="J51" s="5"/>
      <c r="K51" s="96"/>
      <c r="L51" s="96"/>
    </row>
    <row r="52" spans="1:12" x14ac:dyDescent="0.25">
      <c r="A52" s="5"/>
      <c r="B52" s="5"/>
      <c r="C52" s="38"/>
      <c r="D52" s="38"/>
      <c r="E52" s="5"/>
      <c r="F52" s="5"/>
      <c r="G52" s="5"/>
      <c r="H52" s="5"/>
      <c r="I52" s="5"/>
      <c r="J52" s="5"/>
      <c r="K52" s="96"/>
      <c r="L52" s="96"/>
    </row>
    <row r="53" spans="1:12" x14ac:dyDescent="0.25">
      <c r="A53" s="5"/>
      <c r="B53" s="5"/>
      <c r="C53" s="38"/>
      <c r="D53" s="38"/>
      <c r="E53" s="5"/>
      <c r="F53" s="5"/>
      <c r="G53" s="5"/>
      <c r="H53" s="5"/>
      <c r="I53" s="5"/>
      <c r="J53" s="5"/>
      <c r="K53" s="96"/>
      <c r="L53" s="96"/>
    </row>
    <row r="54" spans="1:12" x14ac:dyDescent="0.25">
      <c r="A54" s="5"/>
      <c r="B54" s="5"/>
      <c r="C54" s="38"/>
      <c r="D54" s="38"/>
      <c r="E54" s="5"/>
      <c r="F54" s="5"/>
      <c r="G54" s="5"/>
      <c r="H54" s="5"/>
      <c r="I54" s="5"/>
      <c r="J54" s="5"/>
      <c r="K54" s="96"/>
      <c r="L54" s="96"/>
    </row>
  </sheetData>
  <sheetProtection sheet="1" objects="1" scenarios="1" selectLockedCells="1"/>
  <mergeCells count="7">
    <mergeCell ref="A40:D40"/>
    <mergeCell ref="A1:D1"/>
    <mergeCell ref="A29:D29"/>
    <mergeCell ref="A30:D30"/>
    <mergeCell ref="A31:D31"/>
    <mergeCell ref="A38:D38"/>
    <mergeCell ref="A39:D39"/>
  </mergeCells>
  <printOptions horizontalCentered="1"/>
  <pageMargins left="0.5" right="0.5" top="0.5" bottom="0.75" header="0.5" footer="0.5"/>
  <pageSetup orientation="portrait" verticalDpi="300" r:id="rId1"/>
  <headerFooter alignWithMargins="0">
    <oddFooter>&amp;C&amp;"Verdana,Regular"&amp;A</oddFooter>
  </headerFooter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4"/>
  <sheetViews>
    <sheetView topLeftCell="A24" workbookViewId="0">
      <selection activeCell="B46" sqref="B46"/>
    </sheetView>
  </sheetViews>
  <sheetFormatPr defaultColWidth="9.109375" defaultRowHeight="13.2" x14ac:dyDescent="0.25"/>
  <cols>
    <col min="1" max="1" width="15.6640625" style="34" customWidth="1"/>
    <col min="2" max="2" width="30.44140625" style="34" customWidth="1"/>
    <col min="3" max="3" width="19.6640625" style="40" customWidth="1"/>
    <col min="4" max="4" width="27.5546875" style="40" customWidth="1"/>
    <col min="5" max="5" width="1.6640625" style="34" customWidth="1"/>
    <col min="6" max="10" width="9.109375" style="34"/>
    <col min="11" max="16384" width="9.109375" style="97"/>
  </cols>
  <sheetData>
    <row r="1" spans="1:12" ht="27" customHeight="1" x14ac:dyDescent="0.25">
      <c r="A1" s="115"/>
      <c r="B1" s="115"/>
      <c r="C1" s="115"/>
      <c r="D1" s="115"/>
      <c r="E1" s="5"/>
      <c r="F1" s="5"/>
      <c r="G1" s="5"/>
      <c r="H1" s="5"/>
      <c r="I1" s="5"/>
      <c r="J1" s="5"/>
      <c r="K1" s="96"/>
      <c r="L1" s="96"/>
    </row>
    <row r="2" spans="1:12" x14ac:dyDescent="0.25">
      <c r="A2" s="41"/>
      <c r="B2" s="41"/>
      <c r="C2" s="106"/>
      <c r="D2" s="106"/>
      <c r="E2" s="5"/>
      <c r="F2" s="5"/>
      <c r="G2" s="5"/>
      <c r="H2" s="5"/>
      <c r="I2" s="5"/>
      <c r="J2" s="5"/>
      <c r="K2" s="96"/>
      <c r="L2" s="96"/>
    </row>
    <row r="3" spans="1:12" x14ac:dyDescent="0.25">
      <c r="A3" s="41"/>
      <c r="B3" s="41"/>
      <c r="C3" s="106"/>
      <c r="D3" s="106"/>
      <c r="E3" s="5"/>
      <c r="F3" s="5"/>
      <c r="G3" s="5"/>
      <c r="H3" s="5"/>
      <c r="I3" s="5"/>
      <c r="J3" s="5"/>
      <c r="K3" s="96"/>
      <c r="L3" s="96"/>
    </row>
    <row r="4" spans="1:12" x14ac:dyDescent="0.25">
      <c r="A4" s="41"/>
      <c r="B4" s="41"/>
      <c r="C4" s="106"/>
      <c r="D4" s="106"/>
      <c r="E4" s="5"/>
      <c r="F4" s="5" t="s">
        <v>59</v>
      </c>
      <c r="G4" s="5"/>
      <c r="H4" s="5"/>
      <c r="I4" s="5"/>
      <c r="J4" s="5"/>
      <c r="K4" s="96">
        <v>1</v>
      </c>
      <c r="L4" s="96"/>
    </row>
    <row r="5" spans="1:12" x14ac:dyDescent="0.25">
      <c r="A5" s="41"/>
      <c r="B5" s="41"/>
      <c r="C5" s="106"/>
      <c r="D5" s="106"/>
      <c r="E5" s="5"/>
      <c r="F5" s="5"/>
      <c r="G5" s="5"/>
      <c r="H5" s="5"/>
      <c r="I5" s="5"/>
      <c r="J5" s="5"/>
      <c r="K5" s="96"/>
      <c r="L5" s="96"/>
    </row>
    <row r="6" spans="1:12" ht="13.8" thickBot="1" x14ac:dyDescent="0.3">
      <c r="A6" s="41"/>
      <c r="B6" s="41"/>
      <c r="C6" s="106"/>
      <c r="D6" s="106"/>
      <c r="E6" s="5"/>
      <c r="F6" s="5"/>
      <c r="G6" s="5"/>
      <c r="H6" s="5"/>
      <c r="I6" s="5"/>
      <c r="J6" s="5"/>
      <c r="K6" s="96"/>
      <c r="L6" s="96"/>
    </row>
    <row r="7" spans="1:12" ht="14.4" thickTop="1" x14ac:dyDescent="0.25">
      <c r="A7" s="65"/>
      <c r="B7" s="73"/>
      <c r="C7" s="74"/>
      <c r="D7" s="75" t="s">
        <v>84</v>
      </c>
      <c r="E7" s="5"/>
      <c r="F7" s="32" t="s">
        <v>18</v>
      </c>
      <c r="G7" s="5"/>
      <c r="H7" s="5"/>
      <c r="I7" s="5"/>
      <c r="J7" s="5"/>
      <c r="K7" s="96"/>
      <c r="L7" s="96"/>
    </row>
    <row r="8" spans="1:12" ht="13.8" x14ac:dyDescent="0.25">
      <c r="A8" s="45"/>
      <c r="B8" s="76"/>
      <c r="C8" s="77" t="s">
        <v>46</v>
      </c>
      <c r="D8" s="78" t="s">
        <v>75</v>
      </c>
      <c r="E8" s="5"/>
      <c r="F8" s="5"/>
      <c r="G8" s="5"/>
      <c r="H8" s="5"/>
      <c r="I8" s="5"/>
      <c r="J8" s="5"/>
      <c r="K8" s="96"/>
      <c r="L8" s="96"/>
    </row>
    <row r="9" spans="1:12" ht="14.4" thickBot="1" x14ac:dyDescent="0.3">
      <c r="A9" s="79"/>
      <c r="B9" s="80"/>
      <c r="C9" s="81" t="s">
        <v>75</v>
      </c>
      <c r="D9" s="99" t="s">
        <v>39</v>
      </c>
      <c r="E9" s="5"/>
      <c r="F9" s="5" t="s">
        <v>27</v>
      </c>
      <c r="G9" s="5"/>
      <c r="H9" s="5"/>
      <c r="I9" s="5"/>
      <c r="J9" s="5"/>
      <c r="K9" s="96"/>
      <c r="L9" s="96"/>
    </row>
    <row r="10" spans="1:12" ht="6" customHeight="1" thickTop="1" x14ac:dyDescent="0.25">
      <c r="A10" s="82"/>
      <c r="B10" s="83"/>
      <c r="C10" s="84"/>
      <c r="D10" s="85"/>
      <c r="E10" s="5"/>
      <c r="F10" s="5"/>
      <c r="G10" s="5"/>
      <c r="H10" s="5"/>
      <c r="I10" s="5"/>
      <c r="J10" s="5"/>
      <c r="K10" s="96"/>
      <c r="L10" s="96"/>
    </row>
    <row r="11" spans="1:12" x14ac:dyDescent="0.25">
      <c r="A11" s="54" t="s">
        <v>0</v>
      </c>
      <c r="B11" s="45"/>
      <c r="C11" s="55">
        <v>41</v>
      </c>
      <c r="D11" s="55">
        <v>48</v>
      </c>
      <c r="E11" s="5"/>
      <c r="F11" s="5" t="s">
        <v>52</v>
      </c>
      <c r="G11" s="5"/>
      <c r="H11" s="5"/>
      <c r="I11" s="5"/>
      <c r="J11" s="5"/>
      <c r="K11" s="96"/>
      <c r="L11" s="96"/>
    </row>
    <row r="12" spans="1:12" x14ac:dyDescent="0.25">
      <c r="A12" s="54" t="s">
        <v>1</v>
      </c>
      <c r="B12" s="41"/>
      <c r="C12" s="100">
        <f>SUM(C11*0.26)</f>
        <v>10.66</v>
      </c>
      <c r="D12" s="100">
        <f>SUM(D11*0.26)</f>
        <v>12.48</v>
      </c>
      <c r="E12" s="5"/>
      <c r="F12" s="5" t="s">
        <v>26</v>
      </c>
      <c r="G12" s="5"/>
      <c r="H12" s="5"/>
      <c r="I12" s="5"/>
      <c r="J12" s="5"/>
      <c r="K12" s="96"/>
      <c r="L12" s="96"/>
    </row>
    <row r="13" spans="1:12" x14ac:dyDescent="0.25">
      <c r="A13" s="57" t="s">
        <v>2</v>
      </c>
      <c r="B13" s="42"/>
      <c r="C13" s="101">
        <f>SUM(C11-C12)</f>
        <v>30.34</v>
      </c>
      <c r="D13" s="101">
        <f>SUM(D11-D12)</f>
        <v>35.519999999999996</v>
      </c>
      <c r="E13" s="5">
        <v>212</v>
      </c>
      <c r="F13" s="5"/>
      <c r="G13" s="5"/>
      <c r="H13" s="5"/>
      <c r="I13" s="5"/>
      <c r="J13" s="5"/>
      <c r="K13" s="96"/>
      <c r="L13" s="96"/>
    </row>
    <row r="14" spans="1:12" x14ac:dyDescent="0.25">
      <c r="A14" s="59" t="s">
        <v>3</v>
      </c>
      <c r="B14" s="46"/>
      <c r="C14" s="60">
        <v>0.74</v>
      </c>
      <c r="D14" s="60">
        <v>0.74</v>
      </c>
      <c r="E14" s="5">
        <v>212</v>
      </c>
      <c r="F14" s="5"/>
      <c r="G14" s="5"/>
      <c r="H14" s="5"/>
      <c r="I14" s="5"/>
      <c r="J14" s="5"/>
      <c r="K14" s="96"/>
      <c r="L14" s="96"/>
    </row>
    <row r="15" spans="1:12" ht="6" customHeight="1" x14ac:dyDescent="0.25">
      <c r="A15" s="2"/>
      <c r="B15" s="1"/>
      <c r="C15" s="3"/>
      <c r="D15" s="3"/>
      <c r="E15" s="5">
        <v>213</v>
      </c>
      <c r="F15" s="5"/>
      <c r="G15" s="5"/>
      <c r="H15" s="5"/>
      <c r="I15" s="5"/>
      <c r="J15" s="5"/>
      <c r="K15" s="96"/>
      <c r="L15" s="96"/>
    </row>
    <row r="16" spans="1:12" x14ac:dyDescent="0.25">
      <c r="A16" s="54" t="s">
        <v>4</v>
      </c>
      <c r="B16" s="45"/>
      <c r="C16" s="61">
        <v>13.51</v>
      </c>
      <c r="D16" s="61">
        <v>15.5</v>
      </c>
      <c r="E16" s="5"/>
      <c r="F16" s="5" t="s">
        <v>25</v>
      </c>
      <c r="G16" s="5"/>
      <c r="H16" s="5"/>
      <c r="I16" s="5"/>
      <c r="J16" s="5"/>
      <c r="K16" s="96"/>
      <c r="L16" s="96"/>
    </row>
    <row r="17" spans="1:13" x14ac:dyDescent="0.25">
      <c r="A17" s="54" t="s">
        <v>5</v>
      </c>
      <c r="B17" s="41"/>
      <c r="C17" s="4">
        <f>SUM(C21*C22)</f>
        <v>3.75</v>
      </c>
      <c r="D17" s="4">
        <f>SUM(D21*D22)</f>
        <v>3.75</v>
      </c>
      <c r="E17" s="5"/>
      <c r="F17" s="5"/>
      <c r="G17" s="5"/>
      <c r="H17" s="5"/>
      <c r="I17" s="5"/>
      <c r="J17" s="5"/>
      <c r="K17" s="96"/>
      <c r="L17" s="96"/>
    </row>
    <row r="18" spans="1:13" x14ac:dyDescent="0.25">
      <c r="A18" s="47" t="s">
        <v>54</v>
      </c>
      <c r="B18" s="41"/>
      <c r="C18" s="62">
        <v>10</v>
      </c>
      <c r="D18" s="62">
        <v>10</v>
      </c>
      <c r="E18" s="5"/>
      <c r="F18" s="5" t="s">
        <v>25</v>
      </c>
      <c r="G18" s="5"/>
      <c r="H18" s="5"/>
      <c r="I18" s="5"/>
      <c r="J18" s="5"/>
      <c r="K18" s="96"/>
      <c r="L18" s="96"/>
    </row>
    <row r="19" spans="1:13" x14ac:dyDescent="0.25">
      <c r="A19" s="47" t="s">
        <v>55</v>
      </c>
      <c r="B19" s="43"/>
      <c r="C19" s="63">
        <f>SUM(C18*0.25)</f>
        <v>2.5</v>
      </c>
      <c r="D19" s="63">
        <f>SUM(D18*0.25)</f>
        <v>2.5</v>
      </c>
      <c r="E19" s="5"/>
      <c r="F19" s="5"/>
      <c r="G19" s="5"/>
      <c r="H19" s="5"/>
      <c r="I19" s="5"/>
      <c r="J19" s="5"/>
      <c r="K19" s="96"/>
      <c r="L19" s="96"/>
    </row>
    <row r="20" spans="1:13" x14ac:dyDescent="0.25">
      <c r="A20" s="47" t="s">
        <v>56</v>
      </c>
      <c r="B20" s="44"/>
      <c r="C20" s="63">
        <f>SUM(C18:C19)</f>
        <v>12.5</v>
      </c>
      <c r="D20" s="63">
        <f>SUM(D18:D19)</f>
        <v>12.5</v>
      </c>
      <c r="E20" s="5"/>
      <c r="G20" s="5"/>
      <c r="H20" s="5"/>
      <c r="I20" s="5"/>
      <c r="J20" s="5"/>
      <c r="K20" s="96"/>
      <c r="L20" s="96"/>
    </row>
    <row r="21" spans="1:13" x14ac:dyDescent="0.25">
      <c r="A21" s="47" t="s">
        <v>57</v>
      </c>
      <c r="B21" s="44"/>
      <c r="C21" s="63">
        <f>C20/60</f>
        <v>0.20833333333333334</v>
      </c>
      <c r="D21" s="63">
        <f>D20/60</f>
        <v>0.20833333333333334</v>
      </c>
      <c r="E21" s="5"/>
      <c r="F21" s="39"/>
      <c r="G21" s="5"/>
      <c r="H21" s="5"/>
      <c r="I21" s="5"/>
      <c r="J21" s="5"/>
      <c r="K21" s="96"/>
      <c r="L21" s="96"/>
      <c r="M21" s="98"/>
    </row>
    <row r="22" spans="1:13" x14ac:dyDescent="0.25">
      <c r="A22" s="47" t="s">
        <v>58</v>
      </c>
      <c r="B22" s="43"/>
      <c r="C22" s="55">
        <v>18</v>
      </c>
      <c r="D22" s="55">
        <v>18</v>
      </c>
      <c r="E22" s="5"/>
      <c r="F22" s="5" t="s">
        <v>25</v>
      </c>
      <c r="G22" s="5"/>
      <c r="H22" s="5"/>
      <c r="I22" s="5"/>
      <c r="J22" s="5"/>
      <c r="K22" s="96"/>
      <c r="L22" s="96"/>
    </row>
    <row r="23" spans="1:13" x14ac:dyDescent="0.25">
      <c r="A23" s="54" t="s">
        <v>51</v>
      </c>
      <c r="B23" s="41"/>
      <c r="C23" s="4">
        <f>SUM(C13*0.07)</f>
        <v>2.1238000000000001</v>
      </c>
      <c r="D23" s="4">
        <f>SUM(D13*0.07)</f>
        <v>2.4864000000000002</v>
      </c>
      <c r="E23" s="5"/>
      <c r="F23" s="5"/>
      <c r="G23" s="5"/>
      <c r="H23" s="5"/>
      <c r="I23" s="5"/>
      <c r="J23" s="5"/>
      <c r="K23" s="96"/>
      <c r="L23" s="96"/>
    </row>
    <row r="24" spans="1:13" x14ac:dyDescent="0.25">
      <c r="A24" s="57" t="s">
        <v>9</v>
      </c>
      <c r="B24" s="42"/>
      <c r="C24" s="64">
        <f>C23+C17+C16</f>
        <v>19.383800000000001</v>
      </c>
      <c r="D24" s="64">
        <f>D23+D17+D16</f>
        <v>21.7364</v>
      </c>
      <c r="E24" s="5"/>
      <c r="F24" s="5"/>
      <c r="G24" s="5"/>
      <c r="H24" s="5"/>
      <c r="I24" s="5"/>
      <c r="J24" s="5"/>
      <c r="K24" s="96"/>
      <c r="L24" s="96"/>
    </row>
    <row r="25" spans="1:13" ht="6" customHeight="1" x14ac:dyDescent="0.25">
      <c r="A25" s="2"/>
      <c r="B25" s="1"/>
      <c r="C25" s="4"/>
      <c r="D25" s="4"/>
      <c r="E25" s="5"/>
      <c r="F25" s="5"/>
      <c r="G25" s="5"/>
      <c r="H25" s="5"/>
      <c r="I25" s="5"/>
      <c r="J25" s="5"/>
      <c r="K25" s="96"/>
      <c r="L25" s="96"/>
    </row>
    <row r="26" spans="1:13" x14ac:dyDescent="0.25">
      <c r="A26" s="54" t="s">
        <v>6</v>
      </c>
      <c r="B26" s="41"/>
      <c r="C26" s="55">
        <v>4</v>
      </c>
      <c r="D26" s="55">
        <v>4</v>
      </c>
      <c r="E26" s="5"/>
      <c r="F26" s="5" t="s">
        <v>25</v>
      </c>
      <c r="G26" s="5"/>
      <c r="H26" s="5"/>
      <c r="I26" s="5"/>
      <c r="J26" s="5"/>
      <c r="K26" s="96"/>
      <c r="L26" s="96"/>
    </row>
    <row r="27" spans="1:13" x14ac:dyDescent="0.25">
      <c r="A27" s="54" t="s">
        <v>7</v>
      </c>
      <c r="B27" s="41"/>
      <c r="C27" s="56">
        <f>(C13*16)/C26</f>
        <v>121.36</v>
      </c>
      <c r="D27" s="56">
        <f>(D13*16)/D26</f>
        <v>142.07999999999998</v>
      </c>
      <c r="E27" s="5"/>
      <c r="F27" s="5"/>
      <c r="G27" s="5"/>
      <c r="H27" s="5"/>
      <c r="I27" s="5"/>
      <c r="J27" s="5"/>
      <c r="K27" s="96"/>
      <c r="L27" s="96"/>
    </row>
    <row r="28" spans="1:13" x14ac:dyDescent="0.25">
      <c r="A28" s="57" t="s">
        <v>10</v>
      </c>
      <c r="B28" s="42"/>
      <c r="C28" s="64">
        <f>C24/C27</f>
        <v>0.15972148978246539</v>
      </c>
      <c r="D28" s="64">
        <f>D24/D27</f>
        <v>0.15298704954954956</v>
      </c>
      <c r="E28" s="5"/>
      <c r="F28" s="5"/>
      <c r="G28" s="5"/>
      <c r="H28" s="5"/>
      <c r="I28" s="5"/>
      <c r="J28" s="5"/>
      <c r="K28" s="96"/>
      <c r="L28" s="96"/>
    </row>
    <row r="29" spans="1:13" s="98" customFormat="1" x14ac:dyDescent="0.25">
      <c r="A29" s="116"/>
      <c r="B29" s="116"/>
      <c r="C29" s="116"/>
      <c r="D29" s="116"/>
      <c r="E29" s="5"/>
      <c r="F29" s="5"/>
      <c r="G29" s="5"/>
      <c r="H29" s="5"/>
      <c r="I29" s="5"/>
      <c r="J29" s="5"/>
      <c r="K29" s="96"/>
      <c r="L29" s="96"/>
    </row>
    <row r="30" spans="1:13" x14ac:dyDescent="0.25">
      <c r="A30" s="117" t="s">
        <v>8</v>
      </c>
      <c r="B30" s="118"/>
      <c r="C30" s="118"/>
      <c r="D30" s="119"/>
      <c r="E30" s="5"/>
      <c r="F30" s="5"/>
      <c r="G30" s="5"/>
      <c r="H30" s="5"/>
      <c r="I30" s="5"/>
      <c r="J30" s="5"/>
      <c r="K30" s="96"/>
      <c r="L30" s="96"/>
    </row>
    <row r="31" spans="1:13" ht="6" customHeight="1" x14ac:dyDescent="0.25">
      <c r="A31" s="112"/>
      <c r="B31" s="113"/>
      <c r="C31" s="113"/>
      <c r="D31" s="114"/>
      <c r="E31" s="5"/>
      <c r="F31" s="5"/>
      <c r="G31" s="5"/>
      <c r="H31" s="5"/>
      <c r="I31" s="5"/>
      <c r="J31" s="5"/>
      <c r="K31" s="96"/>
      <c r="L31" s="96"/>
    </row>
    <row r="32" spans="1:13" x14ac:dyDescent="0.25">
      <c r="A32" s="54" t="s">
        <v>10</v>
      </c>
      <c r="B32" s="45"/>
      <c r="C32" s="65"/>
      <c r="D32" s="4">
        <f>D28</f>
        <v>0.15298704954954956</v>
      </c>
      <c r="E32" s="5"/>
      <c r="F32" s="5"/>
      <c r="G32" s="5"/>
      <c r="H32" s="5"/>
      <c r="I32" s="5"/>
      <c r="J32" s="5"/>
      <c r="K32" s="96"/>
      <c r="L32" s="96"/>
    </row>
    <row r="33" spans="1:12" x14ac:dyDescent="0.25">
      <c r="A33" s="54" t="s">
        <v>13</v>
      </c>
      <c r="B33" s="45"/>
      <c r="C33" s="65"/>
      <c r="D33" s="61">
        <v>6</v>
      </c>
      <c r="E33" s="5"/>
      <c r="F33" s="5" t="s">
        <v>25</v>
      </c>
      <c r="G33" s="5"/>
      <c r="H33" s="5"/>
      <c r="I33" s="5"/>
      <c r="J33" s="5"/>
      <c r="K33" s="96"/>
      <c r="L33" s="96"/>
    </row>
    <row r="34" spans="1:12" x14ac:dyDescent="0.25">
      <c r="A34" s="54" t="s">
        <v>14</v>
      </c>
      <c r="B34" s="45"/>
      <c r="C34" s="65"/>
      <c r="D34" s="4">
        <f>D33+D32</f>
        <v>6.1529870495495498</v>
      </c>
      <c r="E34" s="5"/>
      <c r="F34" s="5"/>
      <c r="G34" s="5"/>
      <c r="H34" s="5"/>
      <c r="I34" s="5"/>
      <c r="J34" s="5"/>
      <c r="K34" s="96"/>
      <c r="L34" s="96"/>
    </row>
    <row r="35" spans="1:12" x14ac:dyDescent="0.25">
      <c r="A35" s="54" t="s">
        <v>15</v>
      </c>
      <c r="B35" s="45"/>
      <c r="C35" s="65"/>
      <c r="D35" s="61">
        <v>11</v>
      </c>
      <c r="E35" s="5"/>
      <c r="F35" s="5" t="s">
        <v>25</v>
      </c>
      <c r="G35" s="5"/>
      <c r="H35" s="5"/>
      <c r="I35" s="5"/>
      <c r="J35" s="5"/>
      <c r="K35" s="96"/>
      <c r="L35" s="96"/>
    </row>
    <row r="36" spans="1:12" x14ac:dyDescent="0.25">
      <c r="A36" s="2" t="s">
        <v>16</v>
      </c>
      <c r="B36" s="1"/>
      <c r="C36" s="66"/>
      <c r="D36" s="67">
        <f>D35-D34</f>
        <v>4.8470129504504502</v>
      </c>
      <c r="E36" s="5"/>
      <c r="F36" s="5"/>
      <c r="G36" s="5"/>
      <c r="H36" s="5"/>
      <c r="I36" s="5"/>
      <c r="J36" s="5"/>
      <c r="K36" s="96"/>
      <c r="L36" s="96"/>
    </row>
    <row r="37" spans="1:12" x14ac:dyDescent="0.25">
      <c r="A37" s="57" t="s">
        <v>17</v>
      </c>
      <c r="B37" s="42"/>
      <c r="C37" s="68"/>
      <c r="D37" s="69">
        <f>D36/D35</f>
        <v>0.44063754095004093</v>
      </c>
      <c r="E37" s="5"/>
      <c r="F37" s="5"/>
      <c r="G37" s="5"/>
      <c r="H37" s="5"/>
      <c r="I37" s="5"/>
      <c r="J37" s="5"/>
      <c r="K37" s="96"/>
      <c r="L37" s="96"/>
    </row>
    <row r="38" spans="1:12" s="98" customFormat="1" x14ac:dyDescent="0.25">
      <c r="A38" s="116"/>
      <c r="B38" s="116"/>
      <c r="C38" s="116"/>
      <c r="D38" s="116"/>
      <c r="E38" s="5"/>
      <c r="F38" s="5"/>
      <c r="G38" s="5"/>
      <c r="H38" s="5"/>
      <c r="I38" s="5"/>
      <c r="J38" s="5"/>
      <c r="K38" s="96"/>
      <c r="L38" s="96"/>
    </row>
    <row r="39" spans="1:12" s="98" customFormat="1" x14ac:dyDescent="0.25">
      <c r="A39" s="117" t="s">
        <v>24</v>
      </c>
      <c r="B39" s="118"/>
      <c r="C39" s="118"/>
      <c r="D39" s="119"/>
      <c r="E39" s="5"/>
      <c r="F39" s="5"/>
      <c r="G39" s="5"/>
      <c r="H39" s="5"/>
      <c r="I39" s="5"/>
      <c r="J39" s="5"/>
      <c r="K39" s="96"/>
      <c r="L39" s="96"/>
    </row>
    <row r="40" spans="1:12" s="98" customFormat="1" ht="6" customHeight="1" x14ac:dyDescent="0.25">
      <c r="A40" s="112"/>
      <c r="B40" s="113"/>
      <c r="C40" s="113"/>
      <c r="D40" s="114"/>
      <c r="E40" s="5"/>
      <c r="F40" s="5"/>
      <c r="G40" s="5"/>
      <c r="H40" s="5"/>
      <c r="I40" s="5"/>
      <c r="J40" s="5"/>
      <c r="K40" s="96"/>
      <c r="L40" s="96"/>
    </row>
    <row r="41" spans="1:12" x14ac:dyDescent="0.25">
      <c r="A41" s="54" t="s">
        <v>12</v>
      </c>
      <c r="B41" s="45"/>
      <c r="C41" s="65"/>
      <c r="D41" s="4">
        <f>C28-D28</f>
        <v>6.7344402329158337E-3</v>
      </c>
      <c r="E41" s="5"/>
      <c r="F41" s="5"/>
      <c r="G41" s="5"/>
      <c r="H41" s="5"/>
      <c r="I41" s="5"/>
      <c r="J41" s="5"/>
      <c r="K41" s="96"/>
      <c r="L41" s="96"/>
    </row>
    <row r="42" spans="1:12" x14ac:dyDescent="0.25">
      <c r="A42" s="54" t="s">
        <v>20</v>
      </c>
      <c r="B42" s="45"/>
      <c r="C42" s="65"/>
      <c r="D42" s="70">
        <v>50</v>
      </c>
      <c r="E42" s="5"/>
      <c r="F42" s="5" t="s">
        <v>25</v>
      </c>
      <c r="G42" s="5"/>
      <c r="H42" s="5"/>
      <c r="I42" s="5"/>
      <c r="J42" s="5"/>
      <c r="K42" s="96"/>
      <c r="L42" s="96"/>
    </row>
    <row r="43" spans="1:12" x14ac:dyDescent="0.25">
      <c r="A43" s="54" t="s">
        <v>19</v>
      </c>
      <c r="B43" s="45"/>
      <c r="C43" s="65"/>
      <c r="D43" s="70">
        <v>362</v>
      </c>
      <c r="E43" s="5"/>
      <c r="F43" s="5" t="s">
        <v>25</v>
      </c>
      <c r="G43" s="5"/>
      <c r="H43" s="5"/>
      <c r="I43" s="5"/>
      <c r="J43" s="5"/>
      <c r="K43" s="96"/>
      <c r="L43" s="96"/>
    </row>
    <row r="44" spans="1:12" x14ac:dyDescent="0.25">
      <c r="A44" s="57" t="s">
        <v>11</v>
      </c>
      <c r="B44" s="42"/>
      <c r="C44" s="71"/>
      <c r="D44" s="64">
        <f>D41*D42*D43</f>
        <v>121.89336821577659</v>
      </c>
      <c r="E44" s="5"/>
      <c r="F44" s="5"/>
      <c r="G44" s="5"/>
      <c r="H44" s="5"/>
      <c r="I44" s="5"/>
      <c r="J44" s="5"/>
      <c r="K44" s="96"/>
      <c r="L44" s="96"/>
    </row>
    <row r="45" spans="1:12" x14ac:dyDescent="0.25">
      <c r="A45" s="92"/>
      <c r="B45" s="92"/>
      <c r="C45" s="93"/>
      <c r="D45" s="93"/>
      <c r="E45" s="5"/>
      <c r="F45" s="5"/>
      <c r="G45" s="5"/>
      <c r="H45" s="5"/>
      <c r="I45" s="5"/>
      <c r="J45" s="5"/>
      <c r="K45" s="96"/>
      <c r="L45" s="96"/>
    </row>
    <row r="46" spans="1:12" x14ac:dyDescent="0.25">
      <c r="A46" s="94" t="s">
        <v>21</v>
      </c>
      <c r="B46" s="92" t="s">
        <v>98</v>
      </c>
      <c r="C46" s="93"/>
      <c r="D46" s="93"/>
      <c r="E46" s="5"/>
      <c r="F46" s="5" t="s">
        <v>28</v>
      </c>
      <c r="G46" s="5"/>
      <c r="H46" s="5"/>
      <c r="I46" s="5"/>
      <c r="J46" s="5"/>
      <c r="K46" s="96"/>
      <c r="L46" s="96"/>
    </row>
    <row r="47" spans="1:12" x14ac:dyDescent="0.25">
      <c r="A47" s="94" t="s">
        <v>22</v>
      </c>
      <c r="B47" s="92"/>
      <c r="C47" s="93"/>
      <c r="D47" s="93"/>
      <c r="E47" s="5"/>
      <c r="F47" s="5"/>
      <c r="G47" s="5"/>
      <c r="H47" s="5"/>
      <c r="I47" s="5"/>
      <c r="J47" s="5"/>
      <c r="K47" s="96"/>
      <c r="L47" s="96"/>
    </row>
    <row r="48" spans="1:12" x14ac:dyDescent="0.25">
      <c r="A48" s="94"/>
      <c r="B48" s="92"/>
      <c r="C48" s="93"/>
      <c r="D48" s="93"/>
      <c r="E48" s="5"/>
      <c r="F48" s="5" t="s">
        <v>29</v>
      </c>
      <c r="G48" s="5"/>
      <c r="H48" s="5"/>
      <c r="I48" s="5"/>
      <c r="J48" s="5"/>
      <c r="K48" s="96"/>
      <c r="L48" s="96"/>
    </row>
    <row r="49" spans="1:12" x14ac:dyDescent="0.25">
      <c r="A49" s="94" t="s">
        <v>23</v>
      </c>
      <c r="B49" s="95">
        <f ca="1">TODAY()</f>
        <v>42258</v>
      </c>
      <c r="C49" s="93"/>
      <c r="D49" s="93"/>
      <c r="E49" s="5"/>
      <c r="F49" s="5" t="s">
        <v>30</v>
      </c>
      <c r="G49" s="5"/>
      <c r="H49" s="5"/>
      <c r="I49" s="5"/>
      <c r="J49" s="5"/>
      <c r="K49" s="96"/>
      <c r="L49" s="96"/>
    </row>
    <row r="50" spans="1:12" x14ac:dyDescent="0.25">
      <c r="A50" s="5"/>
      <c r="B50" s="5"/>
      <c r="C50" s="38"/>
      <c r="D50" s="38"/>
      <c r="E50" s="5"/>
      <c r="F50" s="5"/>
      <c r="G50" s="5"/>
      <c r="H50" s="5"/>
      <c r="I50" s="5"/>
      <c r="J50" s="5"/>
      <c r="K50" s="96"/>
      <c r="L50" s="96"/>
    </row>
    <row r="51" spans="1:12" x14ac:dyDescent="0.25">
      <c r="A51" s="5"/>
      <c r="B51" s="5"/>
      <c r="C51" s="38"/>
      <c r="D51" s="38"/>
      <c r="E51" s="5"/>
      <c r="F51" s="5"/>
      <c r="G51" s="5"/>
      <c r="H51" s="5"/>
      <c r="I51" s="5"/>
      <c r="J51" s="5"/>
      <c r="K51" s="96"/>
      <c r="L51" s="96"/>
    </row>
    <row r="52" spans="1:12" x14ac:dyDescent="0.25">
      <c r="A52" s="5"/>
      <c r="B52" s="5"/>
      <c r="C52" s="38"/>
      <c r="D52" s="38"/>
      <c r="E52" s="5"/>
      <c r="F52" s="5"/>
      <c r="G52" s="5"/>
      <c r="H52" s="5"/>
      <c r="I52" s="5"/>
      <c r="J52" s="5"/>
      <c r="K52" s="96"/>
      <c r="L52" s="96"/>
    </row>
    <row r="53" spans="1:12" x14ac:dyDescent="0.25">
      <c r="A53" s="5"/>
      <c r="B53" s="5"/>
      <c r="C53" s="38"/>
      <c r="D53" s="38"/>
      <c r="E53" s="5"/>
      <c r="F53" s="5"/>
      <c r="G53" s="5"/>
      <c r="H53" s="5"/>
      <c r="I53" s="5"/>
      <c r="J53" s="5"/>
      <c r="K53" s="96"/>
      <c r="L53" s="96"/>
    </row>
    <row r="54" spans="1:12" x14ac:dyDescent="0.25">
      <c r="A54" s="5"/>
      <c r="B54" s="5"/>
      <c r="C54" s="38"/>
      <c r="D54" s="38"/>
      <c r="E54" s="5"/>
      <c r="F54" s="5"/>
      <c r="G54" s="5"/>
      <c r="H54" s="5"/>
      <c r="I54" s="5"/>
      <c r="J54" s="5"/>
      <c r="K54" s="96"/>
      <c r="L54" s="96"/>
    </row>
  </sheetData>
  <sheetProtection sheet="1" objects="1" scenarios="1" selectLockedCells="1"/>
  <mergeCells count="7">
    <mergeCell ref="A40:D40"/>
    <mergeCell ref="A1:D1"/>
    <mergeCell ref="A29:D29"/>
    <mergeCell ref="A30:D30"/>
    <mergeCell ref="A31:D31"/>
    <mergeCell ref="A38:D38"/>
    <mergeCell ref="A39:D39"/>
  </mergeCells>
  <printOptions horizontalCentered="1"/>
  <pageMargins left="0.5" right="0.5" top="0.5" bottom="0.75" header="0.5" footer="0.5"/>
  <pageSetup orientation="portrait" verticalDpi="300" r:id="rId1"/>
  <headerFooter alignWithMargins="0">
    <oddFooter>&amp;C&amp;"Verdana,Regular"&amp;A</oddFooter>
  </headerFooter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4"/>
  <sheetViews>
    <sheetView tabSelected="1" topLeftCell="A24" workbookViewId="0">
      <selection activeCell="B46" sqref="B46"/>
    </sheetView>
  </sheetViews>
  <sheetFormatPr defaultColWidth="9.109375" defaultRowHeight="13.2" x14ac:dyDescent="0.25"/>
  <cols>
    <col min="1" max="1" width="15.6640625" style="34" customWidth="1"/>
    <col min="2" max="2" width="30.44140625" style="34" customWidth="1"/>
    <col min="3" max="3" width="19.6640625" style="40" customWidth="1"/>
    <col min="4" max="4" width="27.5546875" style="40" customWidth="1"/>
    <col min="5" max="5" width="1.6640625" style="34" customWidth="1"/>
    <col min="6" max="10" width="9.109375" style="34"/>
    <col min="11" max="16384" width="9.109375" style="97"/>
  </cols>
  <sheetData>
    <row r="1" spans="1:12" ht="27" customHeight="1" x14ac:dyDescent="0.25">
      <c r="A1" s="115"/>
      <c r="B1" s="115"/>
      <c r="C1" s="115"/>
      <c r="D1" s="115"/>
      <c r="E1" s="5"/>
      <c r="F1" s="5"/>
      <c r="G1" s="5"/>
      <c r="H1" s="5"/>
      <c r="I1" s="5"/>
      <c r="J1" s="5"/>
      <c r="K1" s="96"/>
      <c r="L1" s="96"/>
    </row>
    <row r="2" spans="1:12" x14ac:dyDescent="0.25">
      <c r="A2" s="41"/>
      <c r="B2" s="41"/>
      <c r="C2" s="104"/>
      <c r="D2" s="104"/>
      <c r="E2" s="5"/>
      <c r="F2" s="5"/>
      <c r="G2" s="5"/>
      <c r="H2" s="5"/>
      <c r="I2" s="5"/>
      <c r="J2" s="5"/>
      <c r="K2" s="96"/>
      <c r="L2" s="96"/>
    </row>
    <row r="3" spans="1:12" x14ac:dyDescent="0.25">
      <c r="A3" s="41"/>
      <c r="B3" s="41"/>
      <c r="C3" s="104"/>
      <c r="D3" s="104"/>
      <c r="E3" s="5"/>
      <c r="F3" s="5"/>
      <c r="G3" s="5"/>
      <c r="H3" s="5"/>
      <c r="I3" s="5"/>
      <c r="J3" s="5"/>
      <c r="K3" s="96"/>
      <c r="L3" s="96"/>
    </row>
    <row r="4" spans="1:12" x14ac:dyDescent="0.25">
      <c r="A4" s="41"/>
      <c r="B4" s="41"/>
      <c r="C4" s="104"/>
      <c r="D4" s="104"/>
      <c r="E4" s="5"/>
      <c r="F4" s="5" t="s">
        <v>59</v>
      </c>
      <c r="G4" s="5"/>
      <c r="H4" s="5"/>
      <c r="I4" s="5"/>
      <c r="J4" s="5"/>
      <c r="K4" s="96">
        <v>1</v>
      </c>
      <c r="L4" s="96"/>
    </row>
    <row r="5" spans="1:12" x14ac:dyDescent="0.25">
      <c r="A5" s="41"/>
      <c r="B5" s="41"/>
      <c r="C5" s="104"/>
      <c r="D5" s="104"/>
      <c r="E5" s="5"/>
      <c r="F5" s="5"/>
      <c r="G5" s="5"/>
      <c r="H5" s="5"/>
      <c r="I5" s="5"/>
      <c r="J5" s="5"/>
      <c r="K5" s="96"/>
      <c r="L5" s="96"/>
    </row>
    <row r="6" spans="1:12" ht="13.8" thickBot="1" x14ac:dyDescent="0.3">
      <c r="A6" s="41"/>
      <c r="B6" s="41"/>
      <c r="C6" s="104"/>
      <c r="D6" s="104"/>
      <c r="E6" s="5"/>
      <c r="F6" s="5"/>
      <c r="G6" s="5"/>
      <c r="H6" s="5"/>
      <c r="I6" s="5"/>
      <c r="J6" s="5"/>
      <c r="K6" s="96"/>
      <c r="L6" s="96"/>
    </row>
    <row r="7" spans="1:12" ht="14.4" thickTop="1" x14ac:dyDescent="0.25">
      <c r="A7" s="65"/>
      <c r="B7" s="73"/>
      <c r="C7" s="74"/>
      <c r="D7" s="75" t="s">
        <v>84</v>
      </c>
      <c r="E7" s="5"/>
      <c r="F7" s="32" t="s">
        <v>18</v>
      </c>
      <c r="G7" s="5"/>
      <c r="H7" s="5"/>
      <c r="I7" s="5"/>
      <c r="J7" s="5"/>
      <c r="K7" s="96"/>
      <c r="L7" s="96"/>
    </row>
    <row r="8" spans="1:12" ht="13.8" x14ac:dyDescent="0.25">
      <c r="A8" s="45"/>
      <c r="B8" s="76"/>
      <c r="C8" s="77" t="s">
        <v>46</v>
      </c>
      <c r="D8" s="78" t="s">
        <v>70</v>
      </c>
      <c r="E8" s="5"/>
      <c r="F8" s="5"/>
      <c r="G8" s="5"/>
      <c r="H8" s="5"/>
      <c r="I8" s="5"/>
      <c r="J8" s="5"/>
      <c r="K8" s="96"/>
      <c r="L8" s="96"/>
    </row>
    <row r="9" spans="1:12" ht="14.4" thickBot="1" x14ac:dyDescent="0.3">
      <c r="A9" s="79"/>
      <c r="B9" s="80"/>
      <c r="C9" s="81" t="s">
        <v>70</v>
      </c>
      <c r="D9" s="99" t="s">
        <v>39</v>
      </c>
      <c r="E9" s="5"/>
      <c r="F9" s="5" t="s">
        <v>27</v>
      </c>
      <c r="G9" s="5"/>
      <c r="H9" s="5"/>
      <c r="I9" s="5"/>
      <c r="J9" s="5"/>
      <c r="K9" s="96"/>
      <c r="L9" s="96"/>
    </row>
    <row r="10" spans="1:12" ht="6" customHeight="1" thickTop="1" x14ac:dyDescent="0.25">
      <c r="A10" s="82"/>
      <c r="B10" s="83"/>
      <c r="C10" s="84"/>
      <c r="D10" s="85"/>
      <c r="E10" s="5"/>
      <c r="F10" s="5"/>
      <c r="G10" s="5"/>
      <c r="H10" s="5"/>
      <c r="I10" s="5"/>
      <c r="J10" s="5"/>
      <c r="K10" s="96"/>
      <c r="L10" s="96"/>
    </row>
    <row r="11" spans="1:12" x14ac:dyDescent="0.25">
      <c r="A11" s="54" t="s">
        <v>0</v>
      </c>
      <c r="B11" s="45"/>
      <c r="C11" s="55">
        <v>33</v>
      </c>
      <c r="D11" s="55">
        <v>38</v>
      </c>
      <c r="E11" s="5"/>
      <c r="F11" s="5" t="s">
        <v>52</v>
      </c>
      <c r="G11" s="5"/>
      <c r="H11" s="5"/>
      <c r="I11" s="5"/>
      <c r="J11" s="5"/>
      <c r="K11" s="96"/>
      <c r="L11" s="96"/>
    </row>
    <row r="12" spans="1:12" x14ac:dyDescent="0.25">
      <c r="A12" s="54" t="s">
        <v>1</v>
      </c>
      <c r="B12" s="41"/>
      <c r="C12" s="100">
        <f>SUM(C11*0.37)</f>
        <v>12.209999999999999</v>
      </c>
      <c r="D12" s="100">
        <f>SUM(D11*0.37)</f>
        <v>14.06</v>
      </c>
      <c r="E12" s="5"/>
      <c r="F12" s="5" t="s">
        <v>26</v>
      </c>
      <c r="G12" s="5"/>
      <c r="H12" s="5"/>
      <c r="I12" s="5"/>
      <c r="J12" s="5"/>
      <c r="K12" s="96"/>
      <c r="L12" s="96"/>
    </row>
    <row r="13" spans="1:12" x14ac:dyDescent="0.25">
      <c r="A13" s="57" t="s">
        <v>2</v>
      </c>
      <c r="B13" s="42"/>
      <c r="C13" s="101">
        <f>SUM(C11-C12)</f>
        <v>20.79</v>
      </c>
      <c r="D13" s="101">
        <f>SUM(D11-D12)</f>
        <v>23.939999999999998</v>
      </c>
      <c r="E13" s="5">
        <v>212</v>
      </c>
      <c r="F13" s="5"/>
      <c r="G13" s="5"/>
      <c r="H13" s="5"/>
      <c r="I13" s="5"/>
      <c r="J13" s="5"/>
      <c r="K13" s="96"/>
      <c r="L13" s="96"/>
    </row>
    <row r="14" spans="1:12" x14ac:dyDescent="0.25">
      <c r="A14" s="59" t="s">
        <v>3</v>
      </c>
      <c r="B14" s="46"/>
      <c r="C14" s="60">
        <v>0.63</v>
      </c>
      <c r="D14" s="60">
        <f>D13/D11</f>
        <v>0.62999999999999989</v>
      </c>
      <c r="E14" s="5">
        <v>212</v>
      </c>
      <c r="F14" s="5"/>
      <c r="G14" s="5"/>
      <c r="H14" s="5"/>
      <c r="I14" s="5"/>
      <c r="J14" s="5"/>
      <c r="K14" s="96"/>
      <c r="L14" s="96"/>
    </row>
    <row r="15" spans="1:12" ht="6" customHeight="1" x14ac:dyDescent="0.25">
      <c r="A15" s="2"/>
      <c r="B15" s="1"/>
      <c r="C15" s="3"/>
      <c r="D15" s="3"/>
      <c r="E15" s="5">
        <v>213</v>
      </c>
      <c r="F15" s="5"/>
      <c r="G15" s="5"/>
      <c r="H15" s="5"/>
      <c r="I15" s="5"/>
      <c r="J15" s="5"/>
      <c r="K15" s="96"/>
      <c r="L15" s="96"/>
    </row>
    <row r="16" spans="1:12" x14ac:dyDescent="0.25">
      <c r="A16" s="54" t="s">
        <v>4</v>
      </c>
      <c r="B16" s="45"/>
      <c r="C16" s="61">
        <v>13.51</v>
      </c>
      <c r="D16" s="61">
        <v>15.5</v>
      </c>
      <c r="E16" s="5"/>
      <c r="F16" s="5" t="s">
        <v>25</v>
      </c>
      <c r="G16" s="5"/>
      <c r="H16" s="5"/>
      <c r="I16" s="5"/>
      <c r="J16" s="5"/>
      <c r="K16" s="96"/>
      <c r="L16" s="96"/>
    </row>
    <row r="17" spans="1:13" x14ac:dyDescent="0.25">
      <c r="A17" s="54" t="s">
        <v>5</v>
      </c>
      <c r="B17" s="41"/>
      <c r="C17" s="4">
        <f>SUM(C21*C22)</f>
        <v>9.375</v>
      </c>
      <c r="D17" s="4">
        <f>SUM(D21*D22)</f>
        <v>9.375</v>
      </c>
      <c r="E17" s="5"/>
      <c r="F17" s="5"/>
      <c r="G17" s="5"/>
      <c r="H17" s="5"/>
      <c r="I17" s="5"/>
      <c r="J17" s="5"/>
      <c r="K17" s="96"/>
      <c r="L17" s="96"/>
    </row>
    <row r="18" spans="1:13" x14ac:dyDescent="0.25">
      <c r="A18" s="47" t="s">
        <v>54</v>
      </c>
      <c r="B18" s="41"/>
      <c r="C18" s="62">
        <v>10</v>
      </c>
      <c r="D18" s="62">
        <v>10</v>
      </c>
      <c r="E18" s="5"/>
      <c r="F18" s="5" t="s">
        <v>25</v>
      </c>
      <c r="G18" s="5"/>
      <c r="H18" s="5"/>
      <c r="I18" s="5"/>
      <c r="J18" s="5"/>
      <c r="K18" s="96"/>
      <c r="L18" s="96"/>
    </row>
    <row r="19" spans="1:13" x14ac:dyDescent="0.25">
      <c r="A19" s="47" t="s">
        <v>55</v>
      </c>
      <c r="B19" s="43"/>
      <c r="C19" s="63">
        <f>SUM(C18*0.25)</f>
        <v>2.5</v>
      </c>
      <c r="D19" s="63">
        <f>SUM(D18*0.25)</f>
        <v>2.5</v>
      </c>
      <c r="E19" s="5"/>
      <c r="F19" s="5"/>
      <c r="G19" s="5"/>
      <c r="H19" s="5"/>
      <c r="I19" s="5"/>
      <c r="J19" s="5"/>
      <c r="K19" s="96"/>
      <c r="L19" s="96"/>
    </row>
    <row r="20" spans="1:13" x14ac:dyDescent="0.25">
      <c r="A20" s="47" t="s">
        <v>56</v>
      </c>
      <c r="B20" s="44"/>
      <c r="C20" s="63">
        <f>SUM(C18:C19)</f>
        <v>12.5</v>
      </c>
      <c r="D20" s="63">
        <f>SUM(D18:D19)</f>
        <v>12.5</v>
      </c>
      <c r="E20" s="5"/>
      <c r="F20" s="5"/>
      <c r="G20" s="5"/>
      <c r="H20" s="5"/>
      <c r="I20" s="5"/>
      <c r="J20" s="5"/>
      <c r="K20" s="96"/>
      <c r="L20" s="96"/>
    </row>
    <row r="21" spans="1:13" x14ac:dyDescent="0.25">
      <c r="A21" s="47" t="s">
        <v>57</v>
      </c>
      <c r="B21" s="44"/>
      <c r="C21" s="63">
        <f>C20/60</f>
        <v>0.20833333333333334</v>
      </c>
      <c r="D21" s="63">
        <f>D20/60</f>
        <v>0.20833333333333334</v>
      </c>
      <c r="E21" s="5"/>
      <c r="F21" s="39"/>
      <c r="G21" s="5"/>
      <c r="H21" s="5"/>
      <c r="I21" s="5"/>
      <c r="J21" s="5"/>
      <c r="K21" s="96"/>
      <c r="L21" s="96"/>
      <c r="M21" s="98"/>
    </row>
    <row r="22" spans="1:13" x14ac:dyDescent="0.25">
      <c r="A22" s="47" t="s">
        <v>58</v>
      </c>
      <c r="B22" s="43"/>
      <c r="C22" s="55">
        <v>45</v>
      </c>
      <c r="D22" s="55">
        <v>45</v>
      </c>
      <c r="E22" s="5"/>
      <c r="F22" s="5" t="s">
        <v>25</v>
      </c>
      <c r="G22" s="5"/>
      <c r="H22" s="5"/>
      <c r="I22" s="5"/>
      <c r="J22" s="5"/>
      <c r="K22" s="96"/>
      <c r="L22" s="96"/>
    </row>
    <row r="23" spans="1:13" x14ac:dyDescent="0.25">
      <c r="A23" s="54" t="s">
        <v>51</v>
      </c>
      <c r="B23" s="41"/>
      <c r="C23" s="4">
        <f>SUM(C13*0.07)</f>
        <v>1.4553</v>
      </c>
      <c r="D23" s="4">
        <f>SUM(D13*0.07)</f>
        <v>1.6758</v>
      </c>
      <c r="E23" s="5"/>
      <c r="F23" s="5"/>
      <c r="G23" s="5"/>
      <c r="H23" s="5"/>
      <c r="I23" s="5"/>
      <c r="J23" s="5"/>
      <c r="K23" s="96"/>
      <c r="L23" s="96"/>
    </row>
    <row r="24" spans="1:13" x14ac:dyDescent="0.25">
      <c r="A24" s="57" t="s">
        <v>9</v>
      </c>
      <c r="B24" s="42"/>
      <c r="C24" s="64">
        <f>C23+C17+C16</f>
        <v>24.340299999999999</v>
      </c>
      <c r="D24" s="64">
        <f>D23+D17+D16</f>
        <v>26.550800000000002</v>
      </c>
      <c r="E24" s="5"/>
      <c r="F24" s="5"/>
      <c r="G24" s="5"/>
      <c r="H24" s="5"/>
      <c r="I24" s="5"/>
      <c r="J24" s="5"/>
      <c r="K24" s="96"/>
      <c r="L24" s="96"/>
    </row>
    <row r="25" spans="1:13" ht="6" customHeight="1" x14ac:dyDescent="0.25">
      <c r="A25" s="2"/>
      <c r="B25" s="1"/>
      <c r="C25" s="4"/>
      <c r="D25" s="4"/>
      <c r="E25" s="5"/>
      <c r="F25" s="5"/>
      <c r="G25" s="5"/>
      <c r="H25" s="5"/>
      <c r="I25" s="5"/>
      <c r="J25" s="5"/>
      <c r="K25" s="96"/>
      <c r="L25" s="96"/>
    </row>
    <row r="26" spans="1:13" x14ac:dyDescent="0.25">
      <c r="A26" s="54" t="s">
        <v>6</v>
      </c>
      <c r="B26" s="41"/>
      <c r="C26" s="55">
        <v>4</v>
      </c>
      <c r="D26" s="55">
        <v>4</v>
      </c>
      <c r="E26" s="5"/>
      <c r="F26" s="5" t="s">
        <v>25</v>
      </c>
      <c r="G26" s="5"/>
      <c r="H26" s="5"/>
      <c r="I26" s="5"/>
      <c r="J26" s="5"/>
      <c r="K26" s="96"/>
      <c r="L26" s="96"/>
    </row>
    <row r="27" spans="1:13" x14ac:dyDescent="0.25">
      <c r="A27" s="54" t="s">
        <v>7</v>
      </c>
      <c r="B27" s="41"/>
      <c r="C27" s="56">
        <f>(C13*16)/C26</f>
        <v>83.16</v>
      </c>
      <c r="D27" s="56">
        <f>(D13*16)/D26</f>
        <v>95.759999999999991</v>
      </c>
      <c r="E27" s="5"/>
      <c r="F27" s="5"/>
      <c r="G27" s="5"/>
      <c r="H27" s="5"/>
      <c r="I27" s="5"/>
      <c r="J27" s="5"/>
      <c r="K27" s="96"/>
      <c r="L27" s="96"/>
    </row>
    <row r="28" spans="1:13" x14ac:dyDescent="0.25">
      <c r="A28" s="57" t="s">
        <v>10</v>
      </c>
      <c r="B28" s="42"/>
      <c r="C28" s="64">
        <f>C24/C27</f>
        <v>0.29269240019240017</v>
      </c>
      <c r="D28" s="64">
        <f>D24/D27</f>
        <v>0.27726399331662493</v>
      </c>
      <c r="E28" s="5"/>
      <c r="F28" s="5"/>
      <c r="G28" s="5"/>
      <c r="H28" s="5"/>
      <c r="I28" s="5"/>
      <c r="J28" s="5"/>
      <c r="K28" s="96"/>
      <c r="L28" s="96"/>
    </row>
    <row r="29" spans="1:13" s="98" customFormat="1" x14ac:dyDescent="0.25">
      <c r="A29" s="116"/>
      <c r="B29" s="116"/>
      <c r="C29" s="116"/>
      <c r="D29" s="116"/>
      <c r="E29" s="5"/>
      <c r="F29" s="5"/>
      <c r="G29" s="5"/>
      <c r="H29" s="5"/>
      <c r="I29" s="5"/>
      <c r="J29" s="5"/>
      <c r="K29" s="96"/>
      <c r="L29" s="96"/>
    </row>
    <row r="30" spans="1:13" x14ac:dyDescent="0.25">
      <c r="A30" s="117" t="s">
        <v>8</v>
      </c>
      <c r="B30" s="118"/>
      <c r="C30" s="118"/>
      <c r="D30" s="119"/>
      <c r="E30" s="5"/>
      <c r="F30" s="5"/>
      <c r="G30" s="5"/>
      <c r="H30" s="5"/>
      <c r="I30" s="5"/>
      <c r="J30" s="5"/>
      <c r="K30" s="96"/>
      <c r="L30" s="96"/>
    </row>
    <row r="31" spans="1:13" ht="6" customHeight="1" x14ac:dyDescent="0.25">
      <c r="A31" s="112"/>
      <c r="B31" s="113"/>
      <c r="C31" s="113"/>
      <c r="D31" s="114"/>
      <c r="E31" s="5"/>
      <c r="F31" s="5"/>
      <c r="G31" s="5"/>
      <c r="H31" s="5"/>
      <c r="I31" s="5"/>
      <c r="J31" s="5"/>
      <c r="K31" s="96"/>
      <c r="L31" s="96"/>
    </row>
    <row r="32" spans="1:13" x14ac:dyDescent="0.25">
      <c r="A32" s="54" t="s">
        <v>10</v>
      </c>
      <c r="B32" s="45"/>
      <c r="C32" s="65"/>
      <c r="D32" s="4">
        <f>D28</f>
        <v>0.27726399331662493</v>
      </c>
      <c r="E32" s="5"/>
      <c r="F32" s="5"/>
      <c r="G32" s="5"/>
      <c r="H32" s="5"/>
      <c r="I32" s="5"/>
      <c r="J32" s="5"/>
      <c r="K32" s="96"/>
      <c r="L32" s="96"/>
    </row>
    <row r="33" spans="1:12" x14ac:dyDescent="0.25">
      <c r="A33" s="54" t="s">
        <v>13</v>
      </c>
      <c r="B33" s="45"/>
      <c r="C33" s="65"/>
      <c r="D33" s="61">
        <v>6</v>
      </c>
      <c r="E33" s="5"/>
      <c r="F33" s="5" t="s">
        <v>25</v>
      </c>
      <c r="G33" s="5"/>
      <c r="H33" s="5"/>
      <c r="I33" s="5"/>
      <c r="J33" s="5"/>
      <c r="K33" s="96"/>
      <c r="L33" s="96"/>
    </row>
    <row r="34" spans="1:12" x14ac:dyDescent="0.25">
      <c r="A34" s="54" t="s">
        <v>14</v>
      </c>
      <c r="B34" s="45"/>
      <c r="C34" s="65"/>
      <c r="D34" s="4">
        <f>D33+D32</f>
        <v>6.277263993316625</v>
      </c>
      <c r="E34" s="5"/>
      <c r="F34" s="5"/>
      <c r="G34" s="5"/>
      <c r="H34" s="5"/>
      <c r="I34" s="5"/>
      <c r="J34" s="5"/>
      <c r="K34" s="96"/>
      <c r="L34" s="96"/>
    </row>
    <row r="35" spans="1:12" x14ac:dyDescent="0.25">
      <c r="A35" s="54" t="s">
        <v>15</v>
      </c>
      <c r="B35" s="45"/>
      <c r="C35" s="65"/>
      <c r="D35" s="61">
        <v>11</v>
      </c>
      <c r="E35" s="5"/>
      <c r="F35" s="5" t="s">
        <v>25</v>
      </c>
      <c r="G35" s="5"/>
      <c r="H35" s="5"/>
      <c r="I35" s="5"/>
      <c r="J35" s="5"/>
      <c r="K35" s="96"/>
      <c r="L35" s="96"/>
    </row>
    <row r="36" spans="1:12" x14ac:dyDescent="0.25">
      <c r="A36" s="2" t="s">
        <v>16</v>
      </c>
      <c r="B36" s="1"/>
      <c r="C36" s="66"/>
      <c r="D36" s="67">
        <f>D35-D34</f>
        <v>4.722736006683375</v>
      </c>
      <c r="E36" s="5"/>
      <c r="F36" s="5"/>
      <c r="G36" s="5"/>
      <c r="H36" s="5"/>
      <c r="I36" s="5"/>
      <c r="J36" s="5"/>
      <c r="K36" s="96"/>
      <c r="L36" s="96"/>
    </row>
    <row r="37" spans="1:12" x14ac:dyDescent="0.25">
      <c r="A37" s="57" t="s">
        <v>17</v>
      </c>
      <c r="B37" s="42"/>
      <c r="C37" s="68"/>
      <c r="D37" s="69">
        <f>D36/D35</f>
        <v>0.42933963697121591</v>
      </c>
      <c r="E37" s="5"/>
      <c r="F37" s="5"/>
      <c r="G37" s="5"/>
      <c r="H37" s="5"/>
      <c r="I37" s="5"/>
      <c r="J37" s="5"/>
      <c r="K37" s="96"/>
      <c r="L37" s="96"/>
    </row>
    <row r="38" spans="1:12" s="98" customFormat="1" x14ac:dyDescent="0.25">
      <c r="A38" s="116"/>
      <c r="B38" s="116"/>
      <c r="C38" s="116"/>
      <c r="D38" s="116"/>
      <c r="E38" s="5"/>
      <c r="F38" s="5"/>
      <c r="G38" s="5"/>
      <c r="H38" s="5"/>
      <c r="I38" s="5"/>
      <c r="J38" s="5"/>
      <c r="K38" s="96"/>
      <c r="L38" s="96"/>
    </row>
    <row r="39" spans="1:12" s="98" customFormat="1" x14ac:dyDescent="0.25">
      <c r="A39" s="117" t="s">
        <v>24</v>
      </c>
      <c r="B39" s="118"/>
      <c r="C39" s="118"/>
      <c r="D39" s="119"/>
      <c r="E39" s="5"/>
      <c r="F39" s="5"/>
      <c r="G39" s="5"/>
      <c r="H39" s="5"/>
      <c r="I39" s="5"/>
      <c r="J39" s="5"/>
      <c r="K39" s="96"/>
      <c r="L39" s="96"/>
    </row>
    <row r="40" spans="1:12" s="98" customFormat="1" ht="6" customHeight="1" x14ac:dyDescent="0.25">
      <c r="A40" s="112"/>
      <c r="B40" s="113"/>
      <c r="C40" s="113"/>
      <c r="D40" s="114"/>
      <c r="E40" s="5"/>
      <c r="F40" s="5"/>
      <c r="G40" s="5"/>
      <c r="H40" s="5"/>
      <c r="I40" s="5"/>
      <c r="J40" s="5"/>
      <c r="K40" s="96"/>
      <c r="L40" s="96"/>
    </row>
    <row r="41" spans="1:12" x14ac:dyDescent="0.25">
      <c r="A41" s="54" t="s">
        <v>12</v>
      </c>
      <c r="B41" s="45"/>
      <c r="C41" s="65"/>
      <c r="D41" s="4">
        <f>C28-D28</f>
        <v>1.5428406875775236E-2</v>
      </c>
      <c r="E41" s="5"/>
      <c r="F41" s="5"/>
      <c r="G41" s="5"/>
      <c r="H41" s="5"/>
      <c r="I41" s="5"/>
      <c r="J41" s="5"/>
      <c r="K41" s="96"/>
      <c r="L41" s="96"/>
    </row>
    <row r="42" spans="1:12" x14ac:dyDescent="0.25">
      <c r="A42" s="54" t="s">
        <v>20</v>
      </c>
      <c r="B42" s="45"/>
      <c r="C42" s="65"/>
      <c r="D42" s="70">
        <v>50</v>
      </c>
      <c r="E42" s="5"/>
      <c r="F42" s="5" t="s">
        <v>25</v>
      </c>
      <c r="G42" s="5"/>
      <c r="H42" s="5"/>
      <c r="I42" s="5"/>
      <c r="J42" s="5"/>
      <c r="K42" s="96"/>
      <c r="L42" s="96"/>
    </row>
    <row r="43" spans="1:12" x14ac:dyDescent="0.25">
      <c r="A43" s="54" t="s">
        <v>19</v>
      </c>
      <c r="B43" s="45"/>
      <c r="C43" s="65"/>
      <c r="D43" s="70">
        <v>362</v>
      </c>
      <c r="E43" s="5"/>
      <c r="F43" s="5" t="s">
        <v>25</v>
      </c>
      <c r="G43" s="5"/>
      <c r="H43" s="5"/>
      <c r="I43" s="5"/>
      <c r="J43" s="5"/>
      <c r="K43" s="96"/>
      <c r="L43" s="96"/>
    </row>
    <row r="44" spans="1:12" x14ac:dyDescent="0.25">
      <c r="A44" s="57" t="s">
        <v>11</v>
      </c>
      <c r="B44" s="42"/>
      <c r="C44" s="71"/>
      <c r="D44" s="64">
        <f>D41*D42*D43</f>
        <v>279.25416445153178</v>
      </c>
      <c r="E44" s="5"/>
      <c r="F44" s="5"/>
      <c r="G44" s="5"/>
      <c r="H44" s="5"/>
      <c r="I44" s="5"/>
      <c r="J44" s="5"/>
      <c r="K44" s="96"/>
      <c r="L44" s="96"/>
    </row>
    <row r="45" spans="1:12" x14ac:dyDescent="0.25">
      <c r="A45" s="92"/>
      <c r="B45" s="92"/>
      <c r="C45" s="93"/>
      <c r="D45" s="93"/>
      <c r="E45" s="5"/>
      <c r="F45" s="5"/>
      <c r="G45" s="5"/>
      <c r="H45" s="5"/>
      <c r="I45" s="5"/>
      <c r="J45" s="5"/>
      <c r="K45" s="96"/>
      <c r="L45" s="96"/>
    </row>
    <row r="46" spans="1:12" x14ac:dyDescent="0.25">
      <c r="A46" s="94" t="s">
        <v>21</v>
      </c>
      <c r="B46" s="92" t="s">
        <v>98</v>
      </c>
      <c r="C46" s="93"/>
      <c r="D46" s="93"/>
      <c r="E46" s="5"/>
      <c r="F46" s="5" t="s">
        <v>28</v>
      </c>
      <c r="G46" s="5"/>
      <c r="H46" s="5"/>
      <c r="I46" s="5"/>
      <c r="J46" s="5"/>
      <c r="K46" s="96"/>
      <c r="L46" s="96"/>
    </row>
    <row r="47" spans="1:12" x14ac:dyDescent="0.25">
      <c r="A47" s="94" t="s">
        <v>22</v>
      </c>
      <c r="B47" s="92"/>
      <c r="C47" s="93"/>
      <c r="D47" s="93"/>
      <c r="E47" s="5"/>
      <c r="F47" s="5"/>
      <c r="G47" s="5"/>
      <c r="H47" s="5"/>
      <c r="I47" s="5"/>
      <c r="J47" s="5"/>
      <c r="K47" s="96"/>
      <c r="L47" s="96"/>
    </row>
    <row r="48" spans="1:12" x14ac:dyDescent="0.25">
      <c r="A48" s="94"/>
      <c r="B48" s="92"/>
      <c r="C48" s="93"/>
      <c r="D48" s="93"/>
      <c r="E48" s="5"/>
      <c r="F48" s="5" t="s">
        <v>29</v>
      </c>
      <c r="G48" s="5"/>
      <c r="H48" s="5"/>
      <c r="I48" s="5"/>
      <c r="J48" s="5"/>
      <c r="K48" s="96"/>
      <c r="L48" s="96"/>
    </row>
    <row r="49" spans="1:12" x14ac:dyDescent="0.25">
      <c r="A49" s="94" t="s">
        <v>23</v>
      </c>
      <c r="B49" s="95">
        <f ca="1">TODAY()</f>
        <v>42258</v>
      </c>
      <c r="C49" s="93"/>
      <c r="D49" s="93"/>
      <c r="E49" s="5"/>
      <c r="F49" s="5" t="s">
        <v>30</v>
      </c>
      <c r="G49" s="5"/>
      <c r="H49" s="5"/>
      <c r="I49" s="5"/>
      <c r="J49" s="5"/>
      <c r="K49" s="96"/>
      <c r="L49" s="96"/>
    </row>
    <row r="50" spans="1:12" x14ac:dyDescent="0.25">
      <c r="A50" s="5"/>
      <c r="B50" s="5"/>
      <c r="C50" s="38"/>
      <c r="D50" s="38"/>
      <c r="E50" s="5"/>
      <c r="F50" s="5"/>
      <c r="G50" s="5"/>
      <c r="H50" s="5"/>
      <c r="I50" s="5"/>
      <c r="J50" s="5"/>
      <c r="K50" s="96"/>
      <c r="L50" s="96"/>
    </row>
    <row r="51" spans="1:12" x14ac:dyDescent="0.25">
      <c r="A51" s="5"/>
      <c r="B51" s="5"/>
      <c r="C51" s="38"/>
      <c r="D51" s="38"/>
      <c r="E51" s="5"/>
      <c r="F51" s="5"/>
      <c r="G51" s="5"/>
      <c r="H51" s="5"/>
      <c r="I51" s="5"/>
      <c r="J51" s="5"/>
      <c r="K51" s="96"/>
      <c r="L51" s="96"/>
    </row>
    <row r="52" spans="1:12" x14ac:dyDescent="0.25">
      <c r="A52" s="5"/>
      <c r="B52" s="5"/>
      <c r="C52" s="38"/>
      <c r="D52" s="38"/>
      <c r="E52" s="5"/>
      <c r="F52" s="5"/>
      <c r="G52" s="5"/>
      <c r="H52" s="5"/>
      <c r="I52" s="5"/>
      <c r="J52" s="5"/>
      <c r="K52" s="96"/>
      <c r="L52" s="96"/>
    </row>
    <row r="53" spans="1:12" x14ac:dyDescent="0.25">
      <c r="A53" s="5"/>
      <c r="B53" s="5"/>
      <c r="C53" s="38"/>
      <c r="D53" s="38"/>
      <c r="E53" s="5"/>
      <c r="F53" s="5"/>
      <c r="G53" s="5"/>
      <c r="H53" s="5"/>
      <c r="I53" s="5"/>
      <c r="J53" s="5"/>
      <c r="K53" s="96"/>
      <c r="L53" s="96"/>
    </row>
    <row r="54" spans="1:12" x14ac:dyDescent="0.25">
      <c r="A54" s="5"/>
      <c r="B54" s="5"/>
      <c r="C54" s="38"/>
      <c r="D54" s="38"/>
      <c r="E54" s="5"/>
      <c r="F54" s="5"/>
      <c r="G54" s="5"/>
      <c r="H54" s="5"/>
      <c r="I54" s="5"/>
      <c r="J54" s="5"/>
      <c r="K54" s="96"/>
      <c r="L54" s="96"/>
    </row>
  </sheetData>
  <sheetProtection sheet="1" objects="1" scenarios="1" selectLockedCells="1"/>
  <mergeCells count="7">
    <mergeCell ref="A40:D40"/>
    <mergeCell ref="A1:D1"/>
    <mergeCell ref="A29:D29"/>
    <mergeCell ref="A30:D30"/>
    <mergeCell ref="A31:D31"/>
    <mergeCell ref="A38:D38"/>
    <mergeCell ref="A39:D39"/>
  </mergeCells>
  <printOptions horizontalCentered="1"/>
  <pageMargins left="0.5" right="0.5" top="0.5" bottom="0.75" header="0.5" footer="0.5"/>
  <pageSetup orientation="portrait" verticalDpi="300" r:id="rId1"/>
  <headerFooter alignWithMargins="0">
    <oddFooter>&amp;C&amp;"Verdana,Regular"&amp;A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4"/>
  <sheetViews>
    <sheetView topLeftCell="A24" workbookViewId="0">
      <selection activeCell="B46" sqref="B46"/>
    </sheetView>
  </sheetViews>
  <sheetFormatPr defaultColWidth="9.109375" defaultRowHeight="13.2" x14ac:dyDescent="0.25"/>
  <cols>
    <col min="1" max="1" width="15.6640625" style="34" customWidth="1"/>
    <col min="2" max="2" width="30.44140625" style="34" customWidth="1"/>
    <col min="3" max="3" width="19.6640625" style="40" customWidth="1"/>
    <col min="4" max="4" width="27.5546875" style="40" customWidth="1"/>
    <col min="5" max="5" width="1.6640625" style="34" customWidth="1"/>
    <col min="6" max="10" width="9.109375" style="34"/>
    <col min="11" max="16384" width="9.109375" style="49"/>
  </cols>
  <sheetData>
    <row r="1" spans="1:12" ht="27" customHeight="1" x14ac:dyDescent="0.25">
      <c r="A1" s="115"/>
      <c r="B1" s="115"/>
      <c r="C1" s="115"/>
      <c r="D1" s="115"/>
      <c r="E1" s="5"/>
      <c r="F1" s="5"/>
      <c r="G1" s="5"/>
      <c r="H1" s="5"/>
      <c r="I1" s="5"/>
      <c r="J1" s="5"/>
      <c r="K1" s="48"/>
      <c r="L1" s="48"/>
    </row>
    <row r="2" spans="1:12" x14ac:dyDescent="0.25">
      <c r="A2" s="41"/>
      <c r="B2" s="41"/>
      <c r="C2" s="72"/>
      <c r="D2" s="72"/>
      <c r="E2" s="5"/>
      <c r="F2" s="5"/>
      <c r="G2" s="5"/>
      <c r="H2" s="5"/>
      <c r="I2" s="5"/>
      <c r="J2" s="5"/>
      <c r="K2" s="48"/>
      <c r="L2" s="48"/>
    </row>
    <row r="3" spans="1:12" x14ac:dyDescent="0.25">
      <c r="A3" s="41"/>
      <c r="B3" s="41"/>
      <c r="C3" s="72"/>
      <c r="D3" s="72"/>
      <c r="E3" s="5"/>
      <c r="F3" s="5"/>
      <c r="G3" s="5"/>
      <c r="H3" s="5"/>
      <c r="I3" s="5"/>
      <c r="J3" s="5"/>
      <c r="K3" s="48"/>
      <c r="L3" s="48"/>
    </row>
    <row r="4" spans="1:12" x14ac:dyDescent="0.25">
      <c r="A4" s="41"/>
      <c r="B4" s="41"/>
      <c r="C4" s="72"/>
      <c r="D4" s="72"/>
      <c r="E4" s="5"/>
      <c r="F4" s="5" t="s">
        <v>59</v>
      </c>
      <c r="G4" s="5"/>
      <c r="H4" s="5"/>
      <c r="I4" s="5"/>
      <c r="J4" s="5"/>
      <c r="K4" s="48">
        <v>1</v>
      </c>
      <c r="L4" s="48"/>
    </row>
    <row r="5" spans="1:12" x14ac:dyDescent="0.25">
      <c r="A5" s="41"/>
      <c r="B5" s="41"/>
      <c r="C5" s="72"/>
      <c r="D5" s="72"/>
      <c r="E5" s="5"/>
      <c r="F5" s="5"/>
      <c r="G5" s="5"/>
      <c r="H5" s="5"/>
      <c r="I5" s="5"/>
      <c r="J5" s="5"/>
      <c r="K5" s="48"/>
      <c r="L5" s="48"/>
    </row>
    <row r="6" spans="1:12" ht="13.8" thickBot="1" x14ac:dyDescent="0.3">
      <c r="A6" s="41"/>
      <c r="B6" s="41"/>
      <c r="C6" s="72"/>
      <c r="D6" s="72"/>
      <c r="E6" s="5"/>
      <c r="F6" s="5"/>
      <c r="G6" s="5"/>
      <c r="H6" s="5"/>
      <c r="I6" s="5"/>
      <c r="J6" s="5"/>
      <c r="K6" s="48"/>
      <c r="L6" s="48"/>
    </row>
    <row r="7" spans="1:12" ht="14.4" thickTop="1" x14ac:dyDescent="0.25">
      <c r="A7" s="65"/>
      <c r="B7" s="73"/>
      <c r="C7" s="74"/>
      <c r="D7" s="75" t="s">
        <v>50</v>
      </c>
      <c r="E7" s="5"/>
      <c r="F7" s="32" t="s">
        <v>18</v>
      </c>
      <c r="G7" s="5"/>
      <c r="H7" s="5"/>
      <c r="I7" s="5"/>
      <c r="J7" s="5"/>
      <c r="K7" s="48"/>
      <c r="L7" s="48"/>
    </row>
    <row r="8" spans="1:12" ht="13.8" x14ac:dyDescent="0.25">
      <c r="A8" s="45"/>
      <c r="B8" s="76"/>
      <c r="C8" s="77" t="s">
        <v>44</v>
      </c>
      <c r="D8" s="78" t="s">
        <v>40</v>
      </c>
      <c r="E8" s="5"/>
      <c r="F8" s="5"/>
      <c r="G8" s="5"/>
      <c r="H8" s="5"/>
      <c r="I8" s="5"/>
      <c r="J8" s="5"/>
      <c r="K8" s="48"/>
      <c r="L8" s="48"/>
    </row>
    <row r="9" spans="1:12" ht="14.4" thickBot="1" x14ac:dyDescent="0.3">
      <c r="A9" s="79"/>
      <c r="B9" s="80"/>
      <c r="C9" s="81" t="s">
        <v>45</v>
      </c>
      <c r="D9" s="99" t="s">
        <v>39</v>
      </c>
      <c r="E9" s="5"/>
      <c r="F9" s="5" t="s">
        <v>27</v>
      </c>
      <c r="G9" s="5"/>
      <c r="H9" s="5"/>
      <c r="I9" s="5"/>
      <c r="J9" s="5"/>
      <c r="K9" s="48"/>
      <c r="L9" s="48"/>
    </row>
    <row r="10" spans="1:12" ht="6" customHeight="1" thickTop="1" x14ac:dyDescent="0.25">
      <c r="A10" s="82"/>
      <c r="B10" s="83"/>
      <c r="C10" s="84"/>
      <c r="D10" s="85"/>
      <c r="E10" s="5"/>
      <c r="F10" s="5"/>
      <c r="G10" s="5"/>
      <c r="H10" s="5"/>
      <c r="I10" s="5"/>
      <c r="J10" s="5"/>
      <c r="K10" s="48"/>
      <c r="L10" s="48"/>
    </row>
    <row r="11" spans="1:12" x14ac:dyDescent="0.25">
      <c r="A11" s="54" t="s">
        <v>0</v>
      </c>
      <c r="B11" s="45"/>
      <c r="C11" s="55">
        <v>20</v>
      </c>
      <c r="D11" s="55">
        <v>12</v>
      </c>
      <c r="E11" s="5"/>
      <c r="F11" s="5" t="s">
        <v>52</v>
      </c>
      <c r="G11" s="5"/>
      <c r="H11" s="5"/>
      <c r="I11" s="5"/>
      <c r="J11" s="5"/>
      <c r="K11" s="48"/>
      <c r="L11" s="48"/>
    </row>
    <row r="12" spans="1:12" x14ac:dyDescent="0.25">
      <c r="A12" s="54" t="s">
        <v>1</v>
      </c>
      <c r="B12" s="41"/>
      <c r="C12" s="56">
        <f>SUM(C11-C13)</f>
        <v>10</v>
      </c>
      <c r="D12" s="56">
        <v>0</v>
      </c>
      <c r="E12" s="5"/>
      <c r="F12" s="5" t="s">
        <v>26</v>
      </c>
      <c r="G12" s="5"/>
      <c r="H12" s="5"/>
      <c r="I12" s="5"/>
      <c r="J12" s="5"/>
      <c r="K12" s="48"/>
      <c r="L12" s="48"/>
    </row>
    <row r="13" spans="1:12" x14ac:dyDescent="0.25">
      <c r="A13" s="57" t="s">
        <v>2</v>
      </c>
      <c r="B13" s="42"/>
      <c r="C13" s="58">
        <f>C11*C14</f>
        <v>10</v>
      </c>
      <c r="D13" s="58">
        <f>D11-D12</f>
        <v>12</v>
      </c>
      <c r="E13" s="5">
        <v>212</v>
      </c>
      <c r="F13" s="5"/>
      <c r="G13" s="5"/>
      <c r="H13" s="5"/>
      <c r="I13" s="5"/>
      <c r="J13" s="5"/>
      <c r="K13" s="48"/>
      <c r="L13" s="48"/>
    </row>
    <row r="14" spans="1:12" x14ac:dyDescent="0.25">
      <c r="A14" s="59" t="s">
        <v>3</v>
      </c>
      <c r="B14" s="46"/>
      <c r="C14" s="60">
        <v>0.5</v>
      </c>
      <c r="D14" s="60">
        <f>D13/D11</f>
        <v>1</v>
      </c>
      <c r="E14" s="5">
        <v>212</v>
      </c>
      <c r="F14" s="5"/>
      <c r="G14" s="5"/>
      <c r="H14" s="5"/>
      <c r="I14" s="5"/>
      <c r="J14" s="5"/>
      <c r="K14" s="48"/>
      <c r="L14" s="48"/>
    </row>
    <row r="15" spans="1:12" ht="6" customHeight="1" x14ac:dyDescent="0.25">
      <c r="A15" s="2"/>
      <c r="B15" s="1"/>
      <c r="C15" s="3"/>
      <c r="D15" s="3"/>
      <c r="E15" s="5">
        <v>213</v>
      </c>
      <c r="F15" s="5"/>
      <c r="G15" s="5"/>
      <c r="H15" s="5"/>
      <c r="I15" s="5"/>
      <c r="J15" s="5"/>
      <c r="K15" s="48"/>
      <c r="L15" s="48"/>
    </row>
    <row r="16" spans="1:12" x14ac:dyDescent="0.25">
      <c r="A16" s="54" t="s">
        <v>4</v>
      </c>
      <c r="B16" s="45"/>
      <c r="C16" s="61">
        <v>10.46</v>
      </c>
      <c r="D16" s="61">
        <v>12.37</v>
      </c>
      <c r="E16" s="5"/>
      <c r="F16" s="5" t="s">
        <v>25</v>
      </c>
      <c r="G16" s="5"/>
      <c r="H16" s="5"/>
      <c r="I16" s="5"/>
      <c r="J16" s="5"/>
      <c r="K16" s="48"/>
      <c r="L16" s="48"/>
    </row>
    <row r="17" spans="1:13" x14ac:dyDescent="0.25">
      <c r="A17" s="54" t="s">
        <v>5</v>
      </c>
      <c r="B17" s="41"/>
      <c r="C17" s="4">
        <f>SUM(C21*C22)</f>
        <v>4.21875</v>
      </c>
      <c r="D17" s="4">
        <v>0</v>
      </c>
      <c r="E17" s="5"/>
      <c r="F17" s="5"/>
      <c r="G17" s="5"/>
      <c r="H17" s="5"/>
      <c r="I17" s="5"/>
      <c r="J17" s="5"/>
      <c r="K17" s="48"/>
      <c r="L17" s="48"/>
    </row>
    <row r="18" spans="1:13" x14ac:dyDescent="0.25">
      <c r="A18" s="47" t="s">
        <v>54</v>
      </c>
      <c r="B18" s="41"/>
      <c r="C18" s="62">
        <v>6.75</v>
      </c>
      <c r="D18" s="4">
        <v>0</v>
      </c>
      <c r="E18" s="5"/>
      <c r="F18" s="5" t="s">
        <v>25</v>
      </c>
      <c r="G18" s="5"/>
      <c r="H18" s="5"/>
      <c r="I18" s="5"/>
      <c r="J18" s="5"/>
      <c r="K18" s="48"/>
      <c r="L18" s="48"/>
    </row>
    <row r="19" spans="1:13" x14ac:dyDescent="0.25">
      <c r="A19" s="47" t="s">
        <v>55</v>
      </c>
      <c r="B19" s="43"/>
      <c r="C19" s="63">
        <f>SUM(C18*0.25)</f>
        <v>1.6875</v>
      </c>
      <c r="D19" s="63">
        <v>0</v>
      </c>
      <c r="E19" s="5"/>
      <c r="F19" s="5"/>
      <c r="G19" s="5"/>
      <c r="H19" s="5"/>
      <c r="I19" s="5"/>
      <c r="J19" s="5"/>
      <c r="K19" s="48"/>
      <c r="L19" s="48"/>
    </row>
    <row r="20" spans="1:13" x14ac:dyDescent="0.25">
      <c r="A20" s="47" t="s">
        <v>56</v>
      </c>
      <c r="B20" s="44"/>
      <c r="C20" s="63">
        <f>SUM(C18:C19)</f>
        <v>8.4375</v>
      </c>
      <c r="D20" s="63">
        <v>0</v>
      </c>
      <c r="E20" s="5"/>
      <c r="G20" s="5"/>
      <c r="H20" s="5"/>
      <c r="I20" s="5"/>
      <c r="J20" s="5"/>
      <c r="K20" s="48"/>
      <c r="L20" s="48"/>
    </row>
    <row r="21" spans="1:13" x14ac:dyDescent="0.25">
      <c r="A21" s="47" t="s">
        <v>57</v>
      </c>
      <c r="B21" s="44"/>
      <c r="C21" s="63">
        <f>C20/60</f>
        <v>0.140625</v>
      </c>
      <c r="D21" s="63">
        <f>D20/60</f>
        <v>0</v>
      </c>
      <c r="E21" s="5"/>
      <c r="F21" s="39"/>
      <c r="G21" s="5"/>
      <c r="H21" s="5"/>
      <c r="I21" s="5"/>
      <c r="J21" s="5"/>
      <c r="K21" s="48"/>
      <c r="L21" s="48"/>
      <c r="M21" s="53"/>
    </row>
    <row r="22" spans="1:13" x14ac:dyDescent="0.25">
      <c r="A22" s="47" t="s">
        <v>58</v>
      </c>
      <c r="B22" s="43"/>
      <c r="C22" s="111">
        <v>30</v>
      </c>
      <c r="D22" s="86">
        <v>0</v>
      </c>
      <c r="E22" s="5"/>
      <c r="F22" s="5" t="s">
        <v>25</v>
      </c>
      <c r="G22" s="5"/>
      <c r="H22" s="5"/>
      <c r="I22" s="5"/>
      <c r="J22" s="5"/>
      <c r="K22" s="48"/>
      <c r="L22" s="48"/>
    </row>
    <row r="23" spans="1:13" x14ac:dyDescent="0.25">
      <c r="A23" s="54" t="s">
        <v>51</v>
      </c>
      <c r="B23" s="41"/>
      <c r="C23" s="4">
        <f>SUM(C13*0.07)</f>
        <v>0.70000000000000007</v>
      </c>
      <c r="D23" s="4">
        <v>0</v>
      </c>
      <c r="E23" s="5"/>
      <c r="F23" s="5"/>
      <c r="G23" s="5"/>
      <c r="H23" s="5"/>
      <c r="I23" s="5"/>
      <c r="J23" s="5"/>
      <c r="K23" s="48"/>
      <c r="L23" s="48"/>
    </row>
    <row r="24" spans="1:13" x14ac:dyDescent="0.25">
      <c r="A24" s="57" t="s">
        <v>9</v>
      </c>
      <c r="B24" s="42"/>
      <c r="C24" s="64">
        <f>C23+C17+C16</f>
        <v>15.37875</v>
      </c>
      <c r="D24" s="64">
        <f>D23+D17+D16</f>
        <v>12.37</v>
      </c>
      <c r="E24" s="5"/>
      <c r="F24" s="5"/>
      <c r="G24" s="5"/>
      <c r="H24" s="5"/>
      <c r="I24" s="5"/>
      <c r="J24" s="5"/>
      <c r="K24" s="48"/>
      <c r="L24" s="48"/>
    </row>
    <row r="25" spans="1:13" ht="6" customHeight="1" x14ac:dyDescent="0.25">
      <c r="A25" s="2"/>
      <c r="B25" s="1"/>
      <c r="C25" s="4"/>
      <c r="D25" s="4"/>
      <c r="E25" s="5"/>
      <c r="F25" s="5"/>
      <c r="G25" s="5"/>
      <c r="H25" s="5"/>
      <c r="I25" s="5"/>
      <c r="J25" s="5"/>
      <c r="K25" s="48"/>
      <c r="L25" s="48"/>
    </row>
    <row r="26" spans="1:13" x14ac:dyDescent="0.25">
      <c r="A26" s="54" t="s">
        <v>6</v>
      </c>
      <c r="B26" s="41"/>
      <c r="C26" s="55">
        <v>4</v>
      </c>
      <c r="D26" s="55">
        <v>4</v>
      </c>
      <c r="E26" s="5"/>
      <c r="F26" s="5" t="s">
        <v>25</v>
      </c>
      <c r="G26" s="5"/>
      <c r="H26" s="5"/>
      <c r="I26" s="5"/>
      <c r="J26" s="5"/>
      <c r="K26" s="48"/>
      <c r="L26" s="48"/>
    </row>
    <row r="27" spans="1:13" x14ac:dyDescent="0.25">
      <c r="A27" s="54" t="s">
        <v>7</v>
      </c>
      <c r="B27" s="41"/>
      <c r="C27" s="56">
        <f>(C13*16)/C26</f>
        <v>40</v>
      </c>
      <c r="D27" s="56">
        <f>(D13*16)/D26</f>
        <v>48</v>
      </c>
      <c r="E27" s="5"/>
      <c r="F27" s="5"/>
      <c r="G27" s="5"/>
      <c r="H27" s="5"/>
      <c r="I27" s="5"/>
      <c r="J27" s="5"/>
      <c r="K27" s="48"/>
      <c r="L27" s="48"/>
    </row>
    <row r="28" spans="1:13" x14ac:dyDescent="0.25">
      <c r="A28" s="57" t="s">
        <v>10</v>
      </c>
      <c r="B28" s="42"/>
      <c r="C28" s="64">
        <f>C24/C27</f>
        <v>0.38446875000000003</v>
      </c>
      <c r="D28" s="64">
        <f>D24/D27</f>
        <v>0.25770833333333332</v>
      </c>
      <c r="E28" s="5"/>
      <c r="F28" s="5"/>
      <c r="G28" s="5"/>
      <c r="H28" s="5"/>
      <c r="I28" s="5"/>
      <c r="J28" s="5"/>
      <c r="K28" s="48"/>
      <c r="L28" s="48"/>
    </row>
    <row r="29" spans="1:13" s="53" customFormat="1" x14ac:dyDescent="0.25">
      <c r="A29" s="116"/>
      <c r="B29" s="116"/>
      <c r="C29" s="116"/>
      <c r="D29" s="116"/>
      <c r="E29" s="5"/>
      <c r="F29" s="5"/>
      <c r="G29" s="5"/>
      <c r="H29" s="5"/>
      <c r="I29" s="5"/>
      <c r="J29" s="5"/>
      <c r="K29" s="48"/>
      <c r="L29" s="48"/>
    </row>
    <row r="30" spans="1:13" x14ac:dyDescent="0.25">
      <c r="A30" s="117" t="s">
        <v>8</v>
      </c>
      <c r="B30" s="118"/>
      <c r="C30" s="118"/>
      <c r="D30" s="119"/>
      <c r="E30" s="5"/>
      <c r="F30" s="5"/>
      <c r="G30" s="5"/>
      <c r="H30" s="5"/>
      <c r="I30" s="5"/>
      <c r="J30" s="5"/>
      <c r="K30" s="48"/>
      <c r="L30" s="48"/>
    </row>
    <row r="31" spans="1:13" ht="6" customHeight="1" x14ac:dyDescent="0.25">
      <c r="A31" s="112"/>
      <c r="B31" s="113"/>
      <c r="C31" s="113"/>
      <c r="D31" s="114"/>
      <c r="E31" s="5"/>
      <c r="F31" s="5"/>
      <c r="G31" s="5"/>
      <c r="H31" s="5"/>
      <c r="I31" s="5"/>
      <c r="J31" s="5"/>
      <c r="K31" s="48"/>
      <c r="L31" s="48"/>
    </row>
    <row r="32" spans="1:13" x14ac:dyDescent="0.25">
      <c r="A32" s="54" t="s">
        <v>10</v>
      </c>
      <c r="B32" s="45"/>
      <c r="C32" s="65"/>
      <c r="D32" s="4">
        <f>D28</f>
        <v>0.25770833333333332</v>
      </c>
      <c r="E32" s="5"/>
      <c r="F32" s="5"/>
      <c r="G32" s="5"/>
      <c r="H32" s="5"/>
      <c r="I32" s="5"/>
      <c r="J32" s="5"/>
      <c r="K32" s="48"/>
      <c r="L32" s="48"/>
    </row>
    <row r="33" spans="1:12" x14ac:dyDescent="0.25">
      <c r="A33" s="54" t="s">
        <v>13</v>
      </c>
      <c r="B33" s="45"/>
      <c r="C33" s="65"/>
      <c r="D33" s="61">
        <v>6</v>
      </c>
      <c r="E33" s="5"/>
      <c r="F33" s="5" t="s">
        <v>25</v>
      </c>
      <c r="G33" s="5"/>
      <c r="H33" s="5"/>
      <c r="I33" s="5"/>
      <c r="J33" s="5"/>
      <c r="K33" s="48"/>
      <c r="L33" s="48"/>
    </row>
    <row r="34" spans="1:12" x14ac:dyDescent="0.25">
      <c r="A34" s="54" t="s">
        <v>14</v>
      </c>
      <c r="B34" s="45"/>
      <c r="C34" s="65"/>
      <c r="D34" s="4">
        <f>D33+D32</f>
        <v>6.2577083333333334</v>
      </c>
      <c r="E34" s="5"/>
      <c r="F34" s="5"/>
      <c r="G34" s="5"/>
      <c r="H34" s="5"/>
      <c r="I34" s="5"/>
      <c r="J34" s="5"/>
      <c r="K34" s="48"/>
      <c r="L34" s="48"/>
    </row>
    <row r="35" spans="1:12" x14ac:dyDescent="0.25">
      <c r="A35" s="54" t="s">
        <v>15</v>
      </c>
      <c r="B35" s="45"/>
      <c r="C35" s="65"/>
      <c r="D35" s="61">
        <v>11</v>
      </c>
      <c r="E35" s="5"/>
      <c r="F35" s="5" t="s">
        <v>25</v>
      </c>
      <c r="G35" s="5"/>
      <c r="H35" s="5"/>
      <c r="I35" s="5"/>
      <c r="J35" s="5"/>
      <c r="K35" s="48"/>
      <c r="L35" s="48"/>
    </row>
    <row r="36" spans="1:12" x14ac:dyDescent="0.25">
      <c r="A36" s="2" t="s">
        <v>16</v>
      </c>
      <c r="B36" s="1"/>
      <c r="C36" s="66"/>
      <c r="D36" s="67">
        <f>D35-D34</f>
        <v>4.7422916666666666</v>
      </c>
      <c r="E36" s="5"/>
      <c r="F36" s="5"/>
      <c r="G36" s="5"/>
      <c r="H36" s="5"/>
      <c r="I36" s="5"/>
      <c r="J36" s="5"/>
      <c r="K36" s="48"/>
      <c r="L36" s="48"/>
    </row>
    <row r="37" spans="1:12" x14ac:dyDescent="0.25">
      <c r="A37" s="57" t="s">
        <v>17</v>
      </c>
      <c r="B37" s="42"/>
      <c r="C37" s="68"/>
      <c r="D37" s="69">
        <f>D36/D35</f>
        <v>0.43111742424242422</v>
      </c>
      <c r="E37" s="5"/>
      <c r="F37" s="5"/>
      <c r="G37" s="5"/>
      <c r="H37" s="5"/>
      <c r="I37" s="5"/>
      <c r="J37" s="5"/>
      <c r="K37" s="48"/>
      <c r="L37" s="48"/>
    </row>
    <row r="38" spans="1:12" s="53" customFormat="1" x14ac:dyDescent="0.25">
      <c r="A38" s="116"/>
      <c r="B38" s="116"/>
      <c r="C38" s="116"/>
      <c r="D38" s="116"/>
      <c r="E38" s="5"/>
      <c r="F38" s="5"/>
      <c r="G38" s="5"/>
      <c r="H38" s="5"/>
      <c r="I38" s="5"/>
      <c r="J38" s="5"/>
      <c r="K38" s="48"/>
      <c r="L38" s="48"/>
    </row>
    <row r="39" spans="1:12" s="53" customFormat="1" x14ac:dyDescent="0.25">
      <c r="A39" s="117" t="s">
        <v>24</v>
      </c>
      <c r="B39" s="118"/>
      <c r="C39" s="118"/>
      <c r="D39" s="119"/>
      <c r="E39" s="5"/>
      <c r="F39" s="5"/>
      <c r="G39" s="5"/>
      <c r="H39" s="5"/>
      <c r="I39" s="5"/>
      <c r="J39" s="5"/>
      <c r="K39" s="48"/>
      <c r="L39" s="48"/>
    </row>
    <row r="40" spans="1:12" s="53" customFormat="1" ht="6" customHeight="1" x14ac:dyDescent="0.25">
      <c r="A40" s="112"/>
      <c r="B40" s="113"/>
      <c r="C40" s="113"/>
      <c r="D40" s="114"/>
      <c r="E40" s="5"/>
      <c r="F40" s="5"/>
      <c r="G40" s="5"/>
      <c r="H40" s="5"/>
      <c r="I40" s="5"/>
      <c r="J40" s="5"/>
      <c r="K40" s="48"/>
      <c r="L40" s="48"/>
    </row>
    <row r="41" spans="1:12" x14ac:dyDescent="0.25">
      <c r="A41" s="54" t="s">
        <v>12</v>
      </c>
      <c r="B41" s="45"/>
      <c r="C41" s="65"/>
      <c r="D41" s="4">
        <f>C28-D28</f>
        <v>0.12676041666666671</v>
      </c>
      <c r="E41" s="5"/>
      <c r="F41" s="5"/>
      <c r="G41" s="5"/>
      <c r="H41" s="5"/>
      <c r="I41" s="5"/>
      <c r="J41" s="5"/>
      <c r="K41" s="48"/>
      <c r="L41" s="48"/>
    </row>
    <row r="42" spans="1:12" x14ac:dyDescent="0.25">
      <c r="A42" s="54" t="s">
        <v>20</v>
      </c>
      <c r="B42" s="45"/>
      <c r="C42" s="65"/>
      <c r="D42" s="70">
        <v>30</v>
      </c>
      <c r="E42" s="5"/>
      <c r="F42" s="5" t="s">
        <v>25</v>
      </c>
      <c r="G42" s="5"/>
      <c r="H42" s="5"/>
      <c r="I42" s="5"/>
      <c r="J42" s="5"/>
      <c r="K42" s="48"/>
      <c r="L42" s="48"/>
    </row>
    <row r="43" spans="1:12" x14ac:dyDescent="0.25">
      <c r="A43" s="54" t="s">
        <v>19</v>
      </c>
      <c r="B43" s="45"/>
      <c r="C43" s="65"/>
      <c r="D43" s="70">
        <v>362</v>
      </c>
      <c r="E43" s="5"/>
      <c r="F43" s="5" t="s">
        <v>25</v>
      </c>
      <c r="G43" s="5"/>
      <c r="H43" s="5"/>
      <c r="I43" s="5"/>
      <c r="J43" s="5"/>
      <c r="K43" s="48"/>
      <c r="L43" s="48"/>
    </row>
    <row r="44" spans="1:12" x14ac:dyDescent="0.25">
      <c r="A44" s="57" t="s">
        <v>11</v>
      </c>
      <c r="B44" s="42"/>
      <c r="C44" s="71"/>
      <c r="D44" s="64">
        <f>D41*D42*D43</f>
        <v>1376.6181250000004</v>
      </c>
      <c r="E44" s="5"/>
      <c r="F44" s="5"/>
      <c r="G44" s="5"/>
      <c r="H44" s="5"/>
      <c r="I44" s="5"/>
      <c r="J44" s="5"/>
      <c r="K44" s="48"/>
      <c r="L44" s="48"/>
    </row>
    <row r="45" spans="1:12" x14ac:dyDescent="0.25">
      <c r="A45" s="92"/>
      <c r="B45" s="92"/>
      <c r="C45" s="93"/>
      <c r="D45" s="93"/>
      <c r="E45" s="5"/>
      <c r="F45" s="5"/>
      <c r="G45" s="5"/>
      <c r="H45" s="5"/>
      <c r="I45" s="5"/>
      <c r="J45" s="5"/>
      <c r="K45" s="48"/>
      <c r="L45" s="48"/>
    </row>
    <row r="46" spans="1:12" x14ac:dyDescent="0.25">
      <c r="A46" s="94" t="s">
        <v>21</v>
      </c>
      <c r="B46" s="92" t="s">
        <v>98</v>
      </c>
      <c r="C46" s="93"/>
      <c r="D46" s="93"/>
      <c r="E46" s="5"/>
      <c r="F46" s="5" t="s">
        <v>28</v>
      </c>
      <c r="G46" s="5"/>
      <c r="H46" s="5"/>
      <c r="I46" s="5"/>
      <c r="J46" s="5"/>
      <c r="K46" s="48"/>
      <c r="L46" s="48"/>
    </row>
    <row r="47" spans="1:12" x14ac:dyDescent="0.25">
      <c r="A47" s="94" t="s">
        <v>22</v>
      </c>
      <c r="B47" s="92"/>
      <c r="C47" s="93"/>
      <c r="D47" s="93"/>
      <c r="E47" s="5"/>
      <c r="F47" s="5"/>
      <c r="G47" s="5"/>
      <c r="H47" s="5"/>
      <c r="I47" s="5"/>
      <c r="J47" s="5"/>
      <c r="K47" s="48"/>
      <c r="L47" s="48"/>
    </row>
    <row r="48" spans="1:12" x14ac:dyDescent="0.25">
      <c r="A48" s="94"/>
      <c r="B48" s="92"/>
      <c r="C48" s="93"/>
      <c r="D48" s="93"/>
      <c r="E48" s="5"/>
      <c r="F48" s="5" t="s">
        <v>29</v>
      </c>
      <c r="G48" s="5"/>
      <c r="H48" s="5"/>
      <c r="I48" s="5"/>
      <c r="J48" s="5"/>
      <c r="K48" s="48"/>
      <c r="L48" s="48"/>
    </row>
    <row r="49" spans="1:12" x14ac:dyDescent="0.25">
      <c r="A49" s="94" t="s">
        <v>23</v>
      </c>
      <c r="B49" s="95">
        <f ca="1">TODAY()</f>
        <v>42258</v>
      </c>
      <c r="C49" s="93"/>
      <c r="D49" s="93"/>
      <c r="E49" s="5"/>
      <c r="F49" s="5" t="s">
        <v>30</v>
      </c>
      <c r="G49" s="5"/>
      <c r="H49" s="5"/>
      <c r="I49" s="5"/>
      <c r="J49" s="5"/>
      <c r="K49" s="48"/>
      <c r="L49" s="48"/>
    </row>
    <row r="50" spans="1:12" x14ac:dyDescent="0.25">
      <c r="A50" s="5"/>
      <c r="B50" s="5"/>
      <c r="C50" s="38"/>
      <c r="D50" s="38"/>
      <c r="E50" s="5"/>
      <c r="F50" s="5"/>
      <c r="G50" s="5"/>
      <c r="H50" s="5"/>
      <c r="I50" s="5"/>
      <c r="J50" s="5"/>
      <c r="K50" s="48"/>
      <c r="L50" s="48"/>
    </row>
    <row r="51" spans="1:12" x14ac:dyDescent="0.25">
      <c r="A51" s="5"/>
      <c r="B51" s="5"/>
      <c r="C51" s="38"/>
      <c r="D51" s="38"/>
      <c r="E51" s="5"/>
      <c r="F51" s="5"/>
      <c r="G51" s="5"/>
      <c r="H51" s="5"/>
      <c r="I51" s="5"/>
      <c r="J51" s="5"/>
      <c r="K51" s="48"/>
      <c r="L51" s="48"/>
    </row>
    <row r="52" spans="1:12" x14ac:dyDescent="0.25">
      <c r="A52" s="5"/>
      <c r="B52" s="5"/>
      <c r="C52" s="38"/>
      <c r="D52" s="38"/>
      <c r="E52" s="5"/>
      <c r="F52" s="5"/>
      <c r="G52" s="5"/>
      <c r="H52" s="5"/>
      <c r="I52" s="5"/>
      <c r="J52" s="5"/>
      <c r="K52" s="48"/>
      <c r="L52" s="48"/>
    </row>
    <row r="53" spans="1:12" x14ac:dyDescent="0.25">
      <c r="A53" s="5"/>
      <c r="B53" s="5"/>
      <c r="C53" s="38"/>
      <c r="D53" s="38"/>
      <c r="E53" s="5"/>
      <c r="F53" s="5"/>
      <c r="G53" s="5"/>
      <c r="H53" s="5"/>
      <c r="I53" s="5"/>
      <c r="J53" s="5"/>
      <c r="K53" s="48"/>
      <c r="L53" s="48"/>
    </row>
    <row r="54" spans="1:12" x14ac:dyDescent="0.25">
      <c r="A54" s="5"/>
      <c r="B54" s="5"/>
      <c r="C54" s="38"/>
      <c r="D54" s="38"/>
      <c r="E54" s="5"/>
      <c r="F54" s="5"/>
      <c r="G54" s="5"/>
      <c r="H54" s="5"/>
      <c r="I54" s="5"/>
      <c r="J54" s="5"/>
      <c r="K54" s="48"/>
      <c r="L54" s="48"/>
    </row>
  </sheetData>
  <sheetProtection sheet="1" objects="1" scenarios="1" selectLockedCells="1"/>
  <mergeCells count="7">
    <mergeCell ref="A38:D38"/>
    <mergeCell ref="A39:D39"/>
    <mergeCell ref="A40:D40"/>
    <mergeCell ref="A1:D1"/>
    <mergeCell ref="A29:D29"/>
    <mergeCell ref="A30:D30"/>
    <mergeCell ref="A31:D31"/>
  </mergeCells>
  <phoneticPr fontId="0" type="noConversion"/>
  <printOptions horizontalCentered="1"/>
  <pageMargins left="0.5" right="0.5" top="0.5" bottom="0.75" header="0.5" footer="0.5"/>
  <pageSetup orientation="portrait" verticalDpi="300" r:id="rId1"/>
  <headerFooter alignWithMargins="0">
    <oddFooter>&amp;C&amp;"Verdana,Regular"&amp;A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4"/>
  <sheetViews>
    <sheetView topLeftCell="A35" workbookViewId="0">
      <selection activeCell="B46" sqref="B46"/>
    </sheetView>
  </sheetViews>
  <sheetFormatPr defaultColWidth="9.109375" defaultRowHeight="13.2" x14ac:dyDescent="0.25"/>
  <cols>
    <col min="1" max="1" width="15.6640625" style="34" customWidth="1"/>
    <col min="2" max="2" width="30.44140625" style="34" customWidth="1"/>
    <col min="3" max="3" width="19.6640625" style="40" customWidth="1"/>
    <col min="4" max="4" width="27.5546875" style="40" customWidth="1"/>
    <col min="5" max="5" width="1.6640625" style="34" customWidth="1"/>
    <col min="6" max="10" width="9.109375" style="34"/>
    <col min="11" max="16384" width="9.109375" style="49"/>
  </cols>
  <sheetData>
    <row r="1" spans="1:12" ht="27" customHeight="1" x14ac:dyDescent="0.25">
      <c r="A1" s="115"/>
      <c r="B1" s="115"/>
      <c r="C1" s="115"/>
      <c r="D1" s="115"/>
      <c r="E1" s="5"/>
      <c r="F1" s="5"/>
      <c r="G1" s="5"/>
      <c r="H1" s="5"/>
      <c r="I1" s="5"/>
      <c r="J1" s="5"/>
      <c r="K1" s="48"/>
      <c r="L1" s="48"/>
    </row>
    <row r="2" spans="1:12" x14ac:dyDescent="0.25">
      <c r="A2" s="41"/>
      <c r="B2" s="41"/>
      <c r="C2" s="72"/>
      <c r="D2" s="72"/>
      <c r="E2" s="5"/>
      <c r="F2" s="5"/>
      <c r="G2" s="5"/>
      <c r="H2" s="5"/>
      <c r="I2" s="5"/>
      <c r="J2" s="5"/>
      <c r="K2" s="48"/>
      <c r="L2" s="48"/>
    </row>
    <row r="3" spans="1:12" x14ac:dyDescent="0.25">
      <c r="A3" s="41"/>
      <c r="B3" s="41"/>
      <c r="C3" s="72"/>
      <c r="D3" s="72"/>
      <c r="E3" s="5"/>
      <c r="F3" s="5"/>
      <c r="G3" s="5"/>
      <c r="H3" s="5"/>
      <c r="I3" s="5"/>
      <c r="J3" s="5"/>
      <c r="K3" s="48"/>
      <c r="L3" s="48"/>
    </row>
    <row r="4" spans="1:12" x14ac:dyDescent="0.25">
      <c r="A4" s="41"/>
      <c r="B4" s="41"/>
      <c r="C4" s="72"/>
      <c r="D4" s="72"/>
      <c r="E4" s="5"/>
      <c r="F4" s="5" t="s">
        <v>59</v>
      </c>
      <c r="G4" s="5"/>
      <c r="H4" s="5"/>
      <c r="I4" s="5"/>
      <c r="J4" s="5"/>
      <c r="K4" s="48">
        <v>1</v>
      </c>
      <c r="L4" s="48"/>
    </row>
    <row r="5" spans="1:12" x14ac:dyDescent="0.25">
      <c r="A5" s="41"/>
      <c r="B5" s="41"/>
      <c r="C5" s="72"/>
      <c r="D5" s="72"/>
      <c r="E5" s="5"/>
      <c r="F5" s="5"/>
      <c r="G5" s="5"/>
      <c r="H5" s="5"/>
      <c r="I5" s="5"/>
      <c r="J5" s="5"/>
      <c r="K5" s="48"/>
      <c r="L5" s="48"/>
    </row>
    <row r="6" spans="1:12" ht="13.8" thickBot="1" x14ac:dyDescent="0.3">
      <c r="A6" s="41"/>
      <c r="B6" s="41"/>
      <c r="C6" s="72"/>
      <c r="D6" s="72"/>
      <c r="E6" s="5"/>
      <c r="F6" s="5"/>
      <c r="G6" s="5"/>
      <c r="H6" s="5"/>
      <c r="I6" s="5"/>
      <c r="J6" s="5"/>
      <c r="K6" s="48"/>
      <c r="L6" s="48"/>
    </row>
    <row r="7" spans="1:12" ht="14.4" thickTop="1" x14ac:dyDescent="0.25">
      <c r="A7" s="65"/>
      <c r="B7" s="73"/>
      <c r="C7" s="74"/>
      <c r="D7" s="75" t="s">
        <v>50</v>
      </c>
      <c r="E7" s="5"/>
      <c r="F7" s="32" t="s">
        <v>18</v>
      </c>
      <c r="G7" s="5"/>
      <c r="H7" s="5"/>
      <c r="I7" s="5"/>
      <c r="J7" s="5"/>
      <c r="K7" s="48"/>
      <c r="L7" s="48"/>
    </row>
    <row r="8" spans="1:12" ht="13.8" x14ac:dyDescent="0.25">
      <c r="A8" s="45"/>
      <c r="B8" s="76"/>
      <c r="C8" s="77" t="s">
        <v>46</v>
      </c>
      <c r="D8" s="78" t="s">
        <v>36</v>
      </c>
      <c r="E8" s="5"/>
      <c r="F8" s="5"/>
      <c r="G8" s="5"/>
      <c r="H8" s="5"/>
      <c r="I8" s="5"/>
      <c r="J8" s="5"/>
      <c r="K8" s="48"/>
      <c r="L8" s="48"/>
    </row>
    <row r="9" spans="1:12" ht="14.4" thickBot="1" x14ac:dyDescent="0.3">
      <c r="A9" s="79"/>
      <c r="B9" s="80"/>
      <c r="C9" s="81" t="s">
        <v>31</v>
      </c>
      <c r="D9" s="99" t="s">
        <v>39</v>
      </c>
      <c r="E9" s="5"/>
      <c r="F9" s="5" t="s">
        <v>27</v>
      </c>
      <c r="G9" s="5"/>
      <c r="H9" s="5"/>
      <c r="I9" s="5"/>
      <c r="J9" s="5"/>
      <c r="K9" s="48"/>
      <c r="L9" s="48"/>
    </row>
    <row r="10" spans="1:12" ht="6" customHeight="1" thickTop="1" x14ac:dyDescent="0.25">
      <c r="A10" s="82"/>
      <c r="B10" s="83"/>
      <c r="C10" s="84"/>
      <c r="D10" s="85"/>
      <c r="E10" s="5"/>
      <c r="F10" s="5"/>
      <c r="G10" s="5"/>
      <c r="H10" s="5"/>
      <c r="I10" s="5"/>
      <c r="J10" s="5"/>
      <c r="K10" s="48"/>
      <c r="L10" s="48"/>
    </row>
    <row r="11" spans="1:12" x14ac:dyDescent="0.25">
      <c r="A11" s="54" t="s">
        <v>0</v>
      </c>
      <c r="B11" s="45"/>
      <c r="C11" s="55">
        <v>50</v>
      </c>
      <c r="D11" s="55">
        <v>20</v>
      </c>
      <c r="E11" s="5"/>
      <c r="F11" s="5" t="s">
        <v>52</v>
      </c>
      <c r="G11" s="5"/>
      <c r="H11" s="5"/>
      <c r="I11" s="5"/>
      <c r="J11" s="5"/>
      <c r="K11" s="48"/>
      <c r="L11" s="48"/>
    </row>
    <row r="12" spans="1:12" x14ac:dyDescent="0.25">
      <c r="A12" s="54" t="s">
        <v>1</v>
      </c>
      <c r="B12" s="41"/>
      <c r="C12" s="56">
        <f>SUM(C11-C13)</f>
        <v>18</v>
      </c>
      <c r="D12" s="56">
        <v>0</v>
      </c>
      <c r="E12" s="5"/>
      <c r="F12" s="5" t="s">
        <v>26</v>
      </c>
      <c r="G12" s="5"/>
      <c r="H12" s="5"/>
      <c r="I12" s="5"/>
      <c r="J12" s="5"/>
      <c r="K12" s="48"/>
      <c r="L12" s="48"/>
    </row>
    <row r="13" spans="1:12" x14ac:dyDescent="0.25">
      <c r="A13" s="57" t="s">
        <v>2</v>
      </c>
      <c r="B13" s="42"/>
      <c r="C13" s="58">
        <f>C11*C14</f>
        <v>32</v>
      </c>
      <c r="D13" s="58">
        <f>D11-D12</f>
        <v>20</v>
      </c>
      <c r="E13" s="5">
        <v>212</v>
      </c>
      <c r="F13" s="5"/>
      <c r="G13" s="5"/>
      <c r="H13" s="5"/>
      <c r="I13" s="5"/>
      <c r="J13" s="5"/>
      <c r="K13" s="48"/>
      <c r="L13" s="48"/>
    </row>
    <row r="14" spans="1:12" x14ac:dyDescent="0.25">
      <c r="A14" s="59" t="s">
        <v>3</v>
      </c>
      <c r="B14" s="46"/>
      <c r="C14" s="60">
        <v>0.64</v>
      </c>
      <c r="D14" s="60">
        <f>D13/D11</f>
        <v>1</v>
      </c>
      <c r="E14" s="5">
        <v>212</v>
      </c>
      <c r="F14" s="5"/>
      <c r="G14" s="5"/>
      <c r="H14" s="5"/>
      <c r="I14" s="5"/>
      <c r="J14" s="5"/>
      <c r="K14" s="48"/>
      <c r="L14" s="48"/>
    </row>
    <row r="15" spans="1:12" ht="6" customHeight="1" x14ac:dyDescent="0.25">
      <c r="A15" s="2"/>
      <c r="B15" s="1"/>
      <c r="C15" s="3"/>
      <c r="D15" s="3"/>
      <c r="E15" s="5">
        <v>213</v>
      </c>
      <c r="F15" s="5"/>
      <c r="G15" s="5"/>
      <c r="H15" s="5"/>
      <c r="I15" s="5"/>
      <c r="J15" s="5"/>
      <c r="K15" s="48"/>
      <c r="L15" s="48"/>
    </row>
    <row r="16" spans="1:12" x14ac:dyDescent="0.25">
      <c r="A16" s="54" t="s">
        <v>4</v>
      </c>
      <c r="B16" s="45"/>
      <c r="C16" s="61">
        <v>6.58</v>
      </c>
      <c r="D16" s="61">
        <v>9.02</v>
      </c>
      <c r="E16" s="5"/>
      <c r="F16" s="5" t="s">
        <v>25</v>
      </c>
      <c r="G16" s="5"/>
      <c r="H16" s="5"/>
      <c r="I16" s="5"/>
      <c r="J16" s="5"/>
      <c r="K16" s="48"/>
      <c r="L16" s="48"/>
    </row>
    <row r="17" spans="1:13" x14ac:dyDescent="0.25">
      <c r="A17" s="54" t="s">
        <v>5</v>
      </c>
      <c r="B17" s="41"/>
      <c r="C17" s="4">
        <f>SUM(C21*C22)</f>
        <v>9.84375</v>
      </c>
      <c r="D17" s="4">
        <v>0</v>
      </c>
      <c r="E17" s="5"/>
      <c r="F17" s="5"/>
      <c r="G17" s="5"/>
      <c r="H17" s="5"/>
      <c r="I17" s="5"/>
      <c r="J17" s="5"/>
      <c r="K17" s="48"/>
      <c r="L17" s="48"/>
    </row>
    <row r="18" spans="1:13" x14ac:dyDescent="0.25">
      <c r="A18" s="47" t="s">
        <v>54</v>
      </c>
      <c r="B18" s="41"/>
      <c r="C18" s="62">
        <v>6.75</v>
      </c>
      <c r="D18" s="4">
        <v>0</v>
      </c>
      <c r="E18" s="5"/>
      <c r="F18" s="5" t="s">
        <v>25</v>
      </c>
      <c r="G18" s="5"/>
      <c r="H18" s="5"/>
      <c r="I18" s="5"/>
      <c r="J18" s="5"/>
      <c r="K18" s="48"/>
      <c r="L18" s="48"/>
    </row>
    <row r="19" spans="1:13" x14ac:dyDescent="0.25">
      <c r="A19" s="47" t="s">
        <v>55</v>
      </c>
      <c r="B19" s="43"/>
      <c r="C19" s="63">
        <f>SUM(C18*0.25)</f>
        <v>1.6875</v>
      </c>
      <c r="D19" s="63">
        <v>0</v>
      </c>
      <c r="E19" s="5"/>
      <c r="F19" s="5"/>
      <c r="G19" s="5"/>
      <c r="H19" s="5"/>
      <c r="I19" s="5"/>
      <c r="J19" s="5"/>
      <c r="K19" s="48"/>
      <c r="L19" s="48"/>
    </row>
    <row r="20" spans="1:13" x14ac:dyDescent="0.25">
      <c r="A20" s="47" t="s">
        <v>56</v>
      </c>
      <c r="B20" s="44"/>
      <c r="C20" s="63">
        <f>SUM(C18:C19)</f>
        <v>8.4375</v>
      </c>
      <c r="D20" s="63">
        <v>0</v>
      </c>
      <c r="E20" s="5"/>
      <c r="G20" s="5"/>
      <c r="H20" s="5"/>
      <c r="I20" s="5"/>
      <c r="J20" s="5"/>
      <c r="K20" s="48"/>
      <c r="L20" s="48"/>
    </row>
    <row r="21" spans="1:13" x14ac:dyDescent="0.25">
      <c r="A21" s="47" t="s">
        <v>57</v>
      </c>
      <c r="B21" s="44"/>
      <c r="C21" s="63">
        <f>C20/60</f>
        <v>0.140625</v>
      </c>
      <c r="D21" s="63">
        <f>D20/60</f>
        <v>0</v>
      </c>
      <c r="E21" s="5"/>
      <c r="F21" s="39"/>
      <c r="G21" s="5"/>
      <c r="H21" s="5"/>
      <c r="I21" s="5"/>
      <c r="J21" s="5"/>
      <c r="K21" s="48"/>
      <c r="L21" s="48"/>
      <c r="M21" s="53"/>
    </row>
    <row r="22" spans="1:13" x14ac:dyDescent="0.25">
      <c r="A22" s="47" t="s">
        <v>58</v>
      </c>
      <c r="B22" s="43"/>
      <c r="C22" s="111">
        <v>70</v>
      </c>
      <c r="D22" s="86">
        <v>0</v>
      </c>
      <c r="E22" s="5"/>
      <c r="F22" s="5" t="s">
        <v>25</v>
      </c>
      <c r="G22" s="5"/>
      <c r="H22" s="5"/>
      <c r="I22" s="5"/>
      <c r="J22" s="5"/>
      <c r="K22" s="48"/>
      <c r="L22" s="48"/>
    </row>
    <row r="23" spans="1:13" x14ac:dyDescent="0.25">
      <c r="A23" s="54" t="s">
        <v>51</v>
      </c>
      <c r="B23" s="41"/>
      <c r="C23" s="4">
        <f>SUM(C13*0.07)</f>
        <v>2.2400000000000002</v>
      </c>
      <c r="D23" s="4">
        <v>0</v>
      </c>
      <c r="E23" s="5"/>
      <c r="F23" s="5"/>
      <c r="G23" s="5"/>
      <c r="H23" s="5"/>
      <c r="I23" s="5"/>
      <c r="J23" s="5"/>
      <c r="K23" s="48"/>
      <c r="L23" s="48"/>
    </row>
    <row r="24" spans="1:13" x14ac:dyDescent="0.25">
      <c r="A24" s="57" t="s">
        <v>9</v>
      </c>
      <c r="B24" s="42"/>
      <c r="C24" s="64">
        <f>C23+C17+C16</f>
        <v>18.66375</v>
      </c>
      <c r="D24" s="64">
        <f>D23+D17+D16</f>
        <v>9.02</v>
      </c>
      <c r="E24" s="5"/>
      <c r="F24" s="5"/>
      <c r="G24" s="5"/>
      <c r="H24" s="5"/>
      <c r="I24" s="5"/>
      <c r="J24" s="5"/>
      <c r="K24" s="48"/>
      <c r="L24" s="48"/>
    </row>
    <row r="25" spans="1:13" ht="6" customHeight="1" x14ac:dyDescent="0.25">
      <c r="A25" s="2"/>
      <c r="B25" s="1"/>
      <c r="C25" s="4"/>
      <c r="D25" s="4"/>
      <c r="E25" s="5"/>
      <c r="F25" s="5"/>
      <c r="G25" s="5"/>
      <c r="H25" s="5"/>
      <c r="I25" s="5"/>
      <c r="J25" s="5"/>
      <c r="K25" s="48"/>
      <c r="L25" s="48"/>
    </row>
    <row r="26" spans="1:13" x14ac:dyDescent="0.25">
      <c r="A26" s="54" t="s">
        <v>6</v>
      </c>
      <c r="B26" s="41"/>
      <c r="C26" s="55">
        <v>4</v>
      </c>
      <c r="D26" s="55">
        <v>4</v>
      </c>
      <c r="E26" s="5"/>
      <c r="F26" s="5" t="s">
        <v>25</v>
      </c>
      <c r="G26" s="5"/>
      <c r="H26" s="5"/>
      <c r="I26" s="5"/>
      <c r="J26" s="5"/>
      <c r="K26" s="48"/>
      <c r="L26" s="48"/>
    </row>
    <row r="27" spans="1:13" x14ac:dyDescent="0.25">
      <c r="A27" s="54" t="s">
        <v>7</v>
      </c>
      <c r="B27" s="41"/>
      <c r="C27" s="56">
        <f>(C13*16)/C26</f>
        <v>128</v>
      </c>
      <c r="D27" s="56">
        <f>(D13*16)/D26</f>
        <v>80</v>
      </c>
      <c r="E27" s="5"/>
      <c r="F27" s="5"/>
      <c r="G27" s="5"/>
      <c r="H27" s="5"/>
      <c r="I27" s="5"/>
      <c r="J27" s="5"/>
      <c r="K27" s="48"/>
      <c r="L27" s="48"/>
    </row>
    <row r="28" spans="1:13" x14ac:dyDescent="0.25">
      <c r="A28" s="57" t="s">
        <v>10</v>
      </c>
      <c r="B28" s="42"/>
      <c r="C28" s="64">
        <f>C24/C27</f>
        <v>0.145810546875</v>
      </c>
      <c r="D28" s="64">
        <f>D24/D27</f>
        <v>0.11274999999999999</v>
      </c>
      <c r="E28" s="5"/>
      <c r="F28" s="5"/>
      <c r="G28" s="5"/>
      <c r="H28" s="5"/>
      <c r="I28" s="5"/>
      <c r="J28" s="5"/>
      <c r="K28" s="48"/>
      <c r="L28" s="48"/>
    </row>
    <row r="29" spans="1:13" s="53" customFormat="1" x14ac:dyDescent="0.25">
      <c r="A29" s="116"/>
      <c r="B29" s="116"/>
      <c r="C29" s="116"/>
      <c r="D29" s="116"/>
      <c r="E29" s="5"/>
      <c r="F29" s="5"/>
      <c r="G29" s="5"/>
      <c r="H29" s="5"/>
      <c r="I29" s="5"/>
      <c r="J29" s="5"/>
      <c r="K29" s="48"/>
      <c r="L29" s="48"/>
    </row>
    <row r="30" spans="1:13" x14ac:dyDescent="0.25">
      <c r="A30" s="117" t="s">
        <v>8</v>
      </c>
      <c r="B30" s="118"/>
      <c r="C30" s="118"/>
      <c r="D30" s="119"/>
      <c r="E30" s="5"/>
      <c r="F30" s="5"/>
      <c r="G30" s="5"/>
      <c r="H30" s="5"/>
      <c r="I30" s="5"/>
      <c r="J30" s="5"/>
      <c r="K30" s="48"/>
      <c r="L30" s="48"/>
    </row>
    <row r="31" spans="1:13" ht="6" customHeight="1" x14ac:dyDescent="0.25">
      <c r="A31" s="112"/>
      <c r="B31" s="113"/>
      <c r="C31" s="113"/>
      <c r="D31" s="114"/>
      <c r="E31" s="5"/>
      <c r="F31" s="5"/>
      <c r="G31" s="5"/>
      <c r="H31" s="5"/>
      <c r="I31" s="5"/>
      <c r="J31" s="5"/>
      <c r="K31" s="48"/>
      <c r="L31" s="48"/>
    </row>
    <row r="32" spans="1:13" x14ac:dyDescent="0.25">
      <c r="A32" s="54" t="s">
        <v>10</v>
      </c>
      <c r="B32" s="45"/>
      <c r="C32" s="65"/>
      <c r="D32" s="4">
        <f>D28</f>
        <v>0.11274999999999999</v>
      </c>
      <c r="E32" s="5"/>
      <c r="F32" s="5"/>
      <c r="G32" s="5"/>
      <c r="H32" s="5"/>
      <c r="I32" s="5"/>
      <c r="J32" s="5"/>
      <c r="K32" s="48"/>
      <c r="L32" s="48"/>
    </row>
    <row r="33" spans="1:12" x14ac:dyDescent="0.25">
      <c r="A33" s="54" t="s">
        <v>13</v>
      </c>
      <c r="B33" s="45"/>
      <c r="C33" s="65"/>
      <c r="D33" s="61">
        <v>6</v>
      </c>
      <c r="E33" s="5"/>
      <c r="F33" s="5" t="s">
        <v>25</v>
      </c>
      <c r="G33" s="5"/>
      <c r="H33" s="5"/>
      <c r="I33" s="5"/>
      <c r="J33" s="5"/>
      <c r="K33" s="48"/>
      <c r="L33" s="48"/>
    </row>
    <row r="34" spans="1:12" x14ac:dyDescent="0.25">
      <c r="A34" s="54" t="s">
        <v>14</v>
      </c>
      <c r="B34" s="45"/>
      <c r="C34" s="65"/>
      <c r="D34" s="4">
        <f>D33+D32</f>
        <v>6.1127500000000001</v>
      </c>
      <c r="E34" s="5"/>
      <c r="F34" s="5"/>
      <c r="G34" s="5"/>
      <c r="H34" s="5"/>
      <c r="I34" s="5"/>
      <c r="J34" s="5"/>
      <c r="K34" s="48"/>
      <c r="L34" s="48"/>
    </row>
    <row r="35" spans="1:12" x14ac:dyDescent="0.25">
      <c r="A35" s="54" t="s">
        <v>15</v>
      </c>
      <c r="B35" s="45"/>
      <c r="C35" s="65"/>
      <c r="D35" s="61">
        <v>11</v>
      </c>
      <c r="E35" s="5"/>
      <c r="F35" s="5" t="s">
        <v>25</v>
      </c>
      <c r="G35" s="5"/>
      <c r="H35" s="5"/>
      <c r="I35" s="5"/>
      <c r="J35" s="5"/>
      <c r="K35" s="48"/>
      <c r="L35" s="48"/>
    </row>
    <row r="36" spans="1:12" x14ac:dyDescent="0.25">
      <c r="A36" s="2" t="s">
        <v>16</v>
      </c>
      <c r="B36" s="1"/>
      <c r="C36" s="66"/>
      <c r="D36" s="67">
        <f>D35-D34</f>
        <v>4.8872499999999999</v>
      </c>
      <c r="E36" s="5"/>
      <c r="F36" s="5"/>
      <c r="G36" s="5"/>
      <c r="H36" s="5"/>
      <c r="I36" s="5"/>
      <c r="J36" s="5"/>
      <c r="K36" s="48"/>
      <c r="L36" s="48"/>
    </row>
    <row r="37" spans="1:12" x14ac:dyDescent="0.25">
      <c r="A37" s="57" t="s">
        <v>17</v>
      </c>
      <c r="B37" s="42"/>
      <c r="C37" s="68"/>
      <c r="D37" s="69">
        <f>D36/D35</f>
        <v>0.44429545454545455</v>
      </c>
      <c r="E37" s="5"/>
      <c r="F37" s="5"/>
      <c r="G37" s="5"/>
      <c r="H37" s="5"/>
      <c r="I37" s="5"/>
      <c r="J37" s="5"/>
      <c r="K37" s="48"/>
      <c r="L37" s="48"/>
    </row>
    <row r="38" spans="1:12" s="53" customFormat="1" x14ac:dyDescent="0.25">
      <c r="A38" s="116"/>
      <c r="B38" s="116"/>
      <c r="C38" s="116"/>
      <c r="D38" s="116"/>
      <c r="E38" s="5"/>
      <c r="F38" s="5"/>
      <c r="G38" s="5"/>
      <c r="H38" s="5"/>
      <c r="I38" s="5"/>
      <c r="J38" s="5"/>
      <c r="K38" s="48"/>
      <c r="L38" s="48"/>
    </row>
    <row r="39" spans="1:12" s="53" customFormat="1" x14ac:dyDescent="0.25">
      <c r="A39" s="117" t="s">
        <v>24</v>
      </c>
      <c r="B39" s="118"/>
      <c r="C39" s="118"/>
      <c r="D39" s="119"/>
      <c r="E39" s="5"/>
      <c r="F39" s="5"/>
      <c r="G39" s="5"/>
      <c r="H39" s="5"/>
      <c r="I39" s="5"/>
      <c r="J39" s="5"/>
      <c r="K39" s="48"/>
      <c r="L39" s="48"/>
    </row>
    <row r="40" spans="1:12" s="53" customFormat="1" ht="6" customHeight="1" x14ac:dyDescent="0.25">
      <c r="A40" s="112"/>
      <c r="B40" s="113"/>
      <c r="C40" s="113"/>
      <c r="D40" s="114"/>
      <c r="E40" s="5"/>
      <c r="F40" s="5"/>
      <c r="G40" s="5"/>
      <c r="H40" s="5"/>
      <c r="I40" s="5"/>
      <c r="J40" s="5"/>
      <c r="K40" s="48"/>
      <c r="L40" s="48"/>
    </row>
    <row r="41" spans="1:12" x14ac:dyDescent="0.25">
      <c r="A41" s="54" t="s">
        <v>12</v>
      </c>
      <c r="B41" s="45"/>
      <c r="C41" s="65"/>
      <c r="D41" s="4">
        <f>C28-D28</f>
        <v>3.3060546875000013E-2</v>
      </c>
      <c r="E41" s="5"/>
      <c r="F41" s="5"/>
      <c r="G41" s="5"/>
      <c r="H41" s="5"/>
      <c r="I41" s="5"/>
      <c r="J41" s="5"/>
      <c r="K41" s="48"/>
      <c r="L41" s="48"/>
    </row>
    <row r="42" spans="1:12" x14ac:dyDescent="0.25">
      <c r="A42" s="54" t="s">
        <v>20</v>
      </c>
      <c r="B42" s="45"/>
      <c r="C42" s="65"/>
      <c r="D42" s="70">
        <v>30</v>
      </c>
      <c r="E42" s="5"/>
      <c r="F42" s="5" t="s">
        <v>25</v>
      </c>
      <c r="G42" s="5"/>
      <c r="H42" s="5"/>
      <c r="I42" s="5"/>
      <c r="J42" s="5"/>
      <c r="K42" s="48"/>
      <c r="L42" s="48"/>
    </row>
    <row r="43" spans="1:12" x14ac:dyDescent="0.25">
      <c r="A43" s="54" t="s">
        <v>19</v>
      </c>
      <c r="B43" s="45"/>
      <c r="C43" s="65"/>
      <c r="D43" s="70">
        <v>362</v>
      </c>
      <c r="E43" s="5"/>
      <c r="F43" s="5" t="s">
        <v>25</v>
      </c>
      <c r="G43" s="5"/>
      <c r="H43" s="5"/>
      <c r="I43" s="5"/>
      <c r="J43" s="5"/>
      <c r="K43" s="48"/>
      <c r="L43" s="48"/>
    </row>
    <row r="44" spans="1:12" x14ac:dyDescent="0.25">
      <c r="A44" s="57" t="s">
        <v>11</v>
      </c>
      <c r="B44" s="42"/>
      <c r="C44" s="71"/>
      <c r="D44" s="64">
        <f>D41*D42*D43</f>
        <v>359.03753906250012</v>
      </c>
      <c r="E44" s="5"/>
      <c r="F44" s="5"/>
      <c r="G44" s="5"/>
      <c r="H44" s="5"/>
      <c r="I44" s="5"/>
      <c r="J44" s="5"/>
      <c r="K44" s="48"/>
      <c r="L44" s="48"/>
    </row>
    <row r="45" spans="1:12" x14ac:dyDescent="0.25">
      <c r="A45" s="92"/>
      <c r="B45" s="92"/>
      <c r="C45" s="93"/>
      <c r="D45" s="93"/>
      <c r="E45" s="5"/>
      <c r="F45" s="5"/>
      <c r="G45" s="5"/>
      <c r="H45" s="5"/>
      <c r="I45" s="5"/>
      <c r="J45" s="5"/>
      <c r="K45" s="48"/>
      <c r="L45" s="48"/>
    </row>
    <row r="46" spans="1:12" x14ac:dyDescent="0.25">
      <c r="A46" s="94" t="s">
        <v>21</v>
      </c>
      <c r="B46" s="92" t="s">
        <v>98</v>
      </c>
      <c r="C46" s="93"/>
      <c r="D46" s="93"/>
      <c r="E46" s="5"/>
      <c r="F46" s="5" t="s">
        <v>28</v>
      </c>
      <c r="G46" s="5"/>
      <c r="H46" s="5"/>
      <c r="I46" s="5"/>
      <c r="J46" s="5"/>
      <c r="K46" s="48"/>
      <c r="L46" s="48"/>
    </row>
    <row r="47" spans="1:12" x14ac:dyDescent="0.25">
      <c r="A47" s="94" t="s">
        <v>22</v>
      </c>
      <c r="B47" s="92"/>
      <c r="C47" s="93"/>
      <c r="D47" s="93"/>
      <c r="E47" s="5"/>
      <c r="F47" s="5"/>
      <c r="G47" s="5"/>
      <c r="H47" s="5"/>
      <c r="I47" s="5"/>
      <c r="J47" s="5"/>
      <c r="K47" s="48"/>
      <c r="L47" s="48"/>
    </row>
    <row r="48" spans="1:12" x14ac:dyDescent="0.25">
      <c r="A48" s="94"/>
      <c r="B48" s="92"/>
      <c r="C48" s="93"/>
      <c r="D48" s="93"/>
      <c r="E48" s="5"/>
      <c r="F48" s="5" t="s">
        <v>29</v>
      </c>
      <c r="G48" s="5"/>
      <c r="H48" s="5"/>
      <c r="I48" s="5"/>
      <c r="J48" s="5"/>
      <c r="K48" s="48"/>
      <c r="L48" s="48"/>
    </row>
    <row r="49" spans="1:12" x14ac:dyDescent="0.25">
      <c r="A49" s="94" t="s">
        <v>23</v>
      </c>
      <c r="B49" s="95">
        <f ca="1">TODAY()</f>
        <v>42258</v>
      </c>
      <c r="C49" s="93"/>
      <c r="D49" s="93"/>
      <c r="E49" s="5"/>
      <c r="F49" s="5" t="s">
        <v>30</v>
      </c>
      <c r="G49" s="5"/>
      <c r="H49" s="5"/>
      <c r="I49" s="5"/>
      <c r="J49" s="5"/>
      <c r="K49" s="48"/>
      <c r="L49" s="48"/>
    </row>
    <row r="50" spans="1:12" x14ac:dyDescent="0.25">
      <c r="A50" s="5"/>
      <c r="B50" s="5"/>
      <c r="C50" s="38"/>
      <c r="D50" s="38"/>
      <c r="E50" s="5"/>
      <c r="F50" s="5"/>
      <c r="G50" s="5"/>
      <c r="H50" s="5"/>
      <c r="I50" s="5"/>
      <c r="J50" s="5"/>
      <c r="K50" s="48"/>
      <c r="L50" s="48"/>
    </row>
    <row r="51" spans="1:12" x14ac:dyDescent="0.25">
      <c r="A51" s="5"/>
      <c r="B51" s="5"/>
      <c r="C51" s="38"/>
      <c r="D51" s="38"/>
      <c r="E51" s="5"/>
      <c r="F51" s="5"/>
      <c r="G51" s="5"/>
      <c r="H51" s="5"/>
      <c r="I51" s="5"/>
      <c r="J51" s="5"/>
      <c r="K51" s="48"/>
      <c r="L51" s="48"/>
    </row>
    <row r="52" spans="1:12" x14ac:dyDescent="0.25">
      <c r="A52" s="5"/>
      <c r="B52" s="5"/>
      <c r="C52" s="38"/>
      <c r="D52" s="38"/>
      <c r="E52" s="5"/>
      <c r="F52" s="5"/>
      <c r="G52" s="5"/>
      <c r="H52" s="5"/>
      <c r="I52" s="5"/>
      <c r="J52" s="5"/>
      <c r="K52" s="48"/>
      <c r="L52" s="48"/>
    </row>
    <row r="53" spans="1:12" x14ac:dyDescent="0.25">
      <c r="A53" s="5"/>
      <c r="B53" s="5"/>
      <c r="C53" s="38"/>
      <c r="D53" s="38"/>
      <c r="E53" s="5"/>
      <c r="F53" s="5"/>
      <c r="G53" s="5"/>
      <c r="H53" s="5"/>
      <c r="I53" s="5"/>
      <c r="J53" s="5"/>
      <c r="K53" s="48"/>
      <c r="L53" s="48"/>
    </row>
    <row r="54" spans="1:12" x14ac:dyDescent="0.25">
      <c r="A54" s="5"/>
      <c r="B54" s="5"/>
      <c r="C54" s="38"/>
      <c r="D54" s="38"/>
      <c r="E54" s="5"/>
      <c r="F54" s="5"/>
      <c r="G54" s="5"/>
      <c r="H54" s="5"/>
      <c r="I54" s="5"/>
      <c r="J54" s="5"/>
      <c r="K54" s="48"/>
      <c r="L54" s="48"/>
    </row>
  </sheetData>
  <sheetProtection sheet="1" objects="1" scenarios="1" selectLockedCells="1"/>
  <mergeCells count="7">
    <mergeCell ref="A38:D38"/>
    <mergeCell ref="A39:D39"/>
    <mergeCell ref="A40:D40"/>
    <mergeCell ref="A1:D1"/>
    <mergeCell ref="A29:D29"/>
    <mergeCell ref="A30:D30"/>
    <mergeCell ref="A31:D31"/>
  </mergeCells>
  <phoneticPr fontId="0" type="noConversion"/>
  <printOptions horizontalCentered="1"/>
  <pageMargins left="0.5" right="0.5" top="0.5" bottom="0.75" header="0.5" footer="0.5"/>
  <pageSetup orientation="portrait" verticalDpi="300" r:id="rId1"/>
  <headerFooter alignWithMargins="0">
    <oddFooter>&amp;C&amp;"Verdana,Regular"&amp;A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4"/>
  <sheetViews>
    <sheetView topLeftCell="A27" workbookViewId="0">
      <selection activeCell="B46" sqref="B46"/>
    </sheetView>
  </sheetViews>
  <sheetFormatPr defaultColWidth="9.109375" defaultRowHeight="13.2" x14ac:dyDescent="0.25"/>
  <cols>
    <col min="1" max="1" width="15.6640625" style="34" customWidth="1"/>
    <col min="2" max="2" width="30.44140625" style="34" customWidth="1"/>
    <col min="3" max="3" width="19.6640625" style="40" customWidth="1"/>
    <col min="4" max="4" width="27.5546875" style="40" customWidth="1"/>
    <col min="5" max="5" width="1.6640625" style="34" customWidth="1"/>
    <col min="6" max="10" width="9.109375" style="34"/>
    <col min="11" max="16384" width="9.109375" style="49"/>
  </cols>
  <sheetData>
    <row r="1" spans="1:12" ht="27" customHeight="1" x14ac:dyDescent="0.25">
      <c r="A1" s="115"/>
      <c r="B1" s="115"/>
      <c r="C1" s="115"/>
      <c r="D1" s="115"/>
      <c r="E1" s="5"/>
      <c r="F1" s="5"/>
      <c r="G1" s="5"/>
      <c r="H1" s="5"/>
      <c r="I1" s="5"/>
      <c r="J1" s="5"/>
      <c r="K1" s="48"/>
      <c r="L1" s="48"/>
    </row>
    <row r="2" spans="1:12" x14ac:dyDescent="0.25">
      <c r="A2" s="41"/>
      <c r="B2" s="41"/>
      <c r="C2" s="72"/>
      <c r="D2" s="72"/>
      <c r="E2" s="5"/>
      <c r="F2" s="5"/>
      <c r="G2" s="5"/>
      <c r="H2" s="5"/>
      <c r="I2" s="5"/>
      <c r="J2" s="5"/>
      <c r="K2" s="48"/>
      <c r="L2" s="48"/>
    </row>
    <row r="3" spans="1:12" x14ac:dyDescent="0.25">
      <c r="A3" s="41"/>
      <c r="B3" s="41"/>
      <c r="C3" s="72"/>
      <c r="D3" s="72"/>
      <c r="E3" s="5"/>
      <c r="F3" s="5"/>
      <c r="G3" s="5"/>
      <c r="H3" s="5"/>
      <c r="I3" s="5"/>
      <c r="J3" s="5"/>
      <c r="K3" s="48"/>
      <c r="L3" s="48"/>
    </row>
    <row r="4" spans="1:12" x14ac:dyDescent="0.25">
      <c r="A4" s="41"/>
      <c r="B4" s="41"/>
      <c r="C4" s="72"/>
      <c r="D4" s="72"/>
      <c r="E4" s="5"/>
      <c r="F4" s="5" t="s">
        <v>59</v>
      </c>
      <c r="G4" s="5"/>
      <c r="H4" s="5"/>
      <c r="I4" s="5"/>
      <c r="J4" s="5"/>
      <c r="K4" s="48"/>
      <c r="L4" s="48"/>
    </row>
    <row r="5" spans="1:12" x14ac:dyDescent="0.25">
      <c r="A5" s="41"/>
      <c r="B5" s="41"/>
      <c r="C5" s="72"/>
      <c r="D5" s="72"/>
      <c r="E5" s="5"/>
      <c r="F5" s="5"/>
      <c r="G5" s="5"/>
      <c r="H5" s="5"/>
      <c r="I5" s="5"/>
      <c r="J5" s="5"/>
      <c r="K5" s="48"/>
      <c r="L5" s="48"/>
    </row>
    <row r="6" spans="1:12" ht="13.8" thickBot="1" x14ac:dyDescent="0.3">
      <c r="A6" s="41"/>
      <c r="B6" s="41"/>
      <c r="C6" s="72"/>
      <c r="D6" s="72"/>
      <c r="E6" s="5"/>
      <c r="F6" s="5"/>
      <c r="G6" s="5"/>
      <c r="H6" s="5"/>
      <c r="I6" s="5"/>
      <c r="J6" s="5"/>
      <c r="K6" s="48"/>
      <c r="L6" s="48"/>
    </row>
    <row r="7" spans="1:12" ht="14.4" thickTop="1" x14ac:dyDescent="0.25">
      <c r="A7" s="65"/>
      <c r="B7" s="73"/>
      <c r="C7" s="74"/>
      <c r="D7" s="75" t="s">
        <v>50</v>
      </c>
      <c r="E7" s="5"/>
      <c r="F7" s="32" t="s">
        <v>18</v>
      </c>
      <c r="G7" s="5"/>
      <c r="H7" s="5"/>
      <c r="I7" s="5"/>
      <c r="J7" s="5"/>
      <c r="K7" s="48"/>
      <c r="L7" s="48"/>
    </row>
    <row r="8" spans="1:12" ht="13.8" x14ac:dyDescent="0.25">
      <c r="A8" s="45"/>
      <c r="B8" s="76"/>
      <c r="C8" s="77" t="s">
        <v>32</v>
      </c>
      <c r="D8" s="78" t="s">
        <v>33</v>
      </c>
      <c r="E8" s="5"/>
      <c r="F8" s="5"/>
      <c r="G8" s="5"/>
      <c r="H8" s="5"/>
      <c r="I8" s="5"/>
      <c r="J8" s="5"/>
      <c r="K8" s="48"/>
      <c r="L8" s="48"/>
    </row>
    <row r="9" spans="1:12" ht="14.4" thickBot="1" x14ac:dyDescent="0.3">
      <c r="A9" s="79"/>
      <c r="B9" s="80"/>
      <c r="C9" s="81" t="s">
        <v>62</v>
      </c>
      <c r="D9" s="99" t="s">
        <v>39</v>
      </c>
      <c r="E9" s="5"/>
      <c r="F9" s="5" t="s">
        <v>27</v>
      </c>
      <c r="G9" s="5"/>
      <c r="H9" s="5"/>
      <c r="I9" s="5"/>
      <c r="J9" s="5"/>
      <c r="K9" s="48"/>
      <c r="L9" s="48"/>
    </row>
    <row r="10" spans="1:12" ht="6" customHeight="1" thickTop="1" x14ac:dyDescent="0.25">
      <c r="A10" s="82"/>
      <c r="B10" s="83"/>
      <c r="C10" s="84"/>
      <c r="D10" s="85"/>
      <c r="E10" s="5"/>
      <c r="F10" s="5"/>
      <c r="G10" s="5"/>
      <c r="H10" s="5"/>
      <c r="I10" s="5"/>
      <c r="J10" s="5"/>
      <c r="K10" s="48"/>
      <c r="L10" s="48"/>
    </row>
    <row r="11" spans="1:12" x14ac:dyDescent="0.25">
      <c r="A11" s="54" t="s">
        <v>0</v>
      </c>
      <c r="B11" s="45"/>
      <c r="C11" s="55">
        <v>10</v>
      </c>
      <c r="D11" s="55">
        <v>10</v>
      </c>
      <c r="E11" s="5"/>
      <c r="F11" s="5" t="s">
        <v>52</v>
      </c>
      <c r="G11" s="5"/>
      <c r="H11" s="5"/>
      <c r="I11" s="5"/>
      <c r="J11" s="5"/>
      <c r="K11" s="48"/>
      <c r="L11" s="48"/>
    </row>
    <row r="12" spans="1:12" x14ac:dyDescent="0.25">
      <c r="A12" s="54" t="s">
        <v>1</v>
      </c>
      <c r="B12" s="41"/>
      <c r="C12" s="56">
        <f>SUM(C11-C13)</f>
        <v>4.8</v>
      </c>
      <c r="D12" s="56">
        <v>0</v>
      </c>
      <c r="E12" s="5"/>
      <c r="F12" s="5" t="s">
        <v>26</v>
      </c>
      <c r="G12" s="5"/>
      <c r="H12" s="5"/>
      <c r="I12" s="5"/>
      <c r="J12" s="5"/>
      <c r="K12" s="48"/>
      <c r="L12" s="48"/>
    </row>
    <row r="13" spans="1:12" x14ac:dyDescent="0.25">
      <c r="A13" s="57" t="s">
        <v>2</v>
      </c>
      <c r="B13" s="42"/>
      <c r="C13" s="58">
        <f>C11*C14</f>
        <v>5.2</v>
      </c>
      <c r="D13" s="58">
        <f>D11-D12</f>
        <v>10</v>
      </c>
      <c r="E13" s="5"/>
      <c r="F13" s="5"/>
      <c r="G13" s="5"/>
      <c r="H13" s="5"/>
      <c r="I13" s="5"/>
      <c r="J13" s="5"/>
      <c r="K13" s="48"/>
      <c r="L13" s="48"/>
    </row>
    <row r="14" spans="1:12" x14ac:dyDescent="0.25">
      <c r="A14" s="59" t="s">
        <v>3</v>
      </c>
      <c r="B14" s="46"/>
      <c r="C14" s="60">
        <v>0.52</v>
      </c>
      <c r="D14" s="60">
        <f>D13/D11</f>
        <v>1</v>
      </c>
      <c r="E14" s="5"/>
      <c r="F14" s="5"/>
      <c r="G14" s="5"/>
      <c r="H14" s="5"/>
      <c r="I14" s="5"/>
      <c r="J14" s="5"/>
      <c r="K14" s="48"/>
      <c r="L14" s="48"/>
    </row>
    <row r="15" spans="1:12" ht="6" customHeight="1" x14ac:dyDescent="0.25">
      <c r="A15" s="2"/>
      <c r="B15" s="1"/>
      <c r="C15" s="3"/>
      <c r="D15" s="3"/>
      <c r="E15" s="5"/>
      <c r="F15" s="5"/>
      <c r="G15" s="5"/>
      <c r="H15" s="5"/>
      <c r="I15" s="5"/>
      <c r="J15" s="5"/>
      <c r="K15" s="48"/>
      <c r="L15" s="48"/>
    </row>
    <row r="16" spans="1:12" x14ac:dyDescent="0.25">
      <c r="A16" s="54" t="s">
        <v>4</v>
      </c>
      <c r="B16" s="45"/>
      <c r="C16" s="61">
        <v>9.4</v>
      </c>
      <c r="D16" s="61">
        <v>9.9499999999999993</v>
      </c>
      <c r="E16" s="5"/>
      <c r="F16" s="5" t="s">
        <v>25</v>
      </c>
      <c r="G16" s="5"/>
      <c r="H16" s="5"/>
      <c r="I16" s="5"/>
      <c r="J16" s="5"/>
      <c r="K16" s="48"/>
      <c r="L16" s="48"/>
    </row>
    <row r="17" spans="1:13" x14ac:dyDescent="0.25">
      <c r="A17" s="54" t="s">
        <v>5</v>
      </c>
      <c r="B17" s="41"/>
      <c r="C17" s="4">
        <f>SUM(C21*C22)</f>
        <v>2.53125</v>
      </c>
      <c r="D17" s="4">
        <v>0</v>
      </c>
      <c r="E17" s="5"/>
      <c r="F17" s="5"/>
      <c r="G17" s="5"/>
      <c r="H17" s="5"/>
      <c r="I17" s="5"/>
      <c r="J17" s="5"/>
      <c r="K17" s="48"/>
      <c r="L17" s="48"/>
    </row>
    <row r="18" spans="1:13" x14ac:dyDescent="0.25">
      <c r="A18" s="47" t="s">
        <v>54</v>
      </c>
      <c r="B18" s="41"/>
      <c r="C18" s="62">
        <v>6.75</v>
      </c>
      <c r="D18" s="4">
        <v>0</v>
      </c>
      <c r="E18" s="5"/>
      <c r="F18" s="5" t="s">
        <v>25</v>
      </c>
      <c r="G18" s="5"/>
      <c r="H18" s="5"/>
      <c r="I18" s="5"/>
      <c r="J18" s="5"/>
      <c r="K18" s="48"/>
      <c r="L18" s="48"/>
    </row>
    <row r="19" spans="1:13" x14ac:dyDescent="0.25">
      <c r="A19" s="47" t="s">
        <v>55</v>
      </c>
      <c r="B19" s="43"/>
      <c r="C19" s="63">
        <f>SUM(C18*0.25)</f>
        <v>1.6875</v>
      </c>
      <c r="D19" s="63">
        <v>0</v>
      </c>
      <c r="E19" s="5"/>
      <c r="F19" s="5"/>
      <c r="G19" s="5"/>
      <c r="H19" s="5"/>
      <c r="I19" s="5"/>
      <c r="J19" s="5"/>
      <c r="K19" s="48"/>
      <c r="L19" s="48"/>
    </row>
    <row r="20" spans="1:13" x14ac:dyDescent="0.25">
      <c r="A20" s="47" t="s">
        <v>56</v>
      </c>
      <c r="B20" s="44"/>
      <c r="C20" s="63">
        <f>SUM(C18:C19)</f>
        <v>8.4375</v>
      </c>
      <c r="D20" s="63">
        <v>0</v>
      </c>
      <c r="E20" s="5"/>
      <c r="G20" s="5"/>
      <c r="H20" s="5"/>
      <c r="I20" s="5"/>
      <c r="J20" s="5"/>
      <c r="K20" s="48"/>
      <c r="L20" s="48"/>
    </row>
    <row r="21" spans="1:13" x14ac:dyDescent="0.25">
      <c r="A21" s="47" t="s">
        <v>57</v>
      </c>
      <c r="B21" s="44"/>
      <c r="C21" s="63">
        <f>C20/60</f>
        <v>0.140625</v>
      </c>
      <c r="D21" s="63">
        <f>D20/60</f>
        <v>0</v>
      </c>
      <c r="E21" s="5"/>
      <c r="F21" s="39"/>
      <c r="G21" s="5"/>
      <c r="H21" s="5"/>
      <c r="I21" s="5"/>
      <c r="J21" s="5"/>
      <c r="K21" s="48"/>
      <c r="L21" s="48"/>
      <c r="M21" s="53"/>
    </row>
    <row r="22" spans="1:13" x14ac:dyDescent="0.25">
      <c r="A22" s="47" t="s">
        <v>58</v>
      </c>
      <c r="B22" s="43"/>
      <c r="C22" s="111">
        <v>18</v>
      </c>
      <c r="D22" s="86">
        <v>0</v>
      </c>
      <c r="E22" s="5"/>
      <c r="F22" s="5" t="s">
        <v>25</v>
      </c>
      <c r="G22" s="5"/>
      <c r="H22" s="5"/>
      <c r="I22" s="5"/>
      <c r="J22" s="5"/>
      <c r="K22" s="48"/>
      <c r="L22" s="48"/>
    </row>
    <row r="23" spans="1:13" x14ac:dyDescent="0.25">
      <c r="A23" s="54" t="s">
        <v>51</v>
      </c>
      <c r="B23" s="41"/>
      <c r="C23" s="4">
        <f>SUM(C13*0.07)</f>
        <v>0.36400000000000005</v>
      </c>
      <c r="D23" s="4">
        <v>0</v>
      </c>
      <c r="E23" s="5"/>
      <c r="F23" s="5"/>
      <c r="G23" s="5"/>
      <c r="H23" s="5"/>
      <c r="I23" s="5"/>
      <c r="J23" s="5"/>
      <c r="K23" s="48"/>
      <c r="L23" s="48"/>
    </row>
    <row r="24" spans="1:13" x14ac:dyDescent="0.25">
      <c r="A24" s="57" t="s">
        <v>9</v>
      </c>
      <c r="B24" s="42"/>
      <c r="C24" s="64">
        <f>C23+C17+C16</f>
        <v>12.295249999999999</v>
      </c>
      <c r="D24" s="64">
        <f>D23+D17+D16</f>
        <v>9.9499999999999993</v>
      </c>
      <c r="E24" s="5"/>
      <c r="F24" s="5"/>
      <c r="G24" s="5"/>
      <c r="H24" s="5"/>
      <c r="I24" s="5"/>
      <c r="J24" s="5"/>
      <c r="K24" s="48"/>
      <c r="L24" s="48"/>
    </row>
    <row r="25" spans="1:13" ht="6" customHeight="1" x14ac:dyDescent="0.25">
      <c r="A25" s="2"/>
      <c r="B25" s="1"/>
      <c r="C25" s="4"/>
      <c r="D25" s="4"/>
      <c r="E25" s="5"/>
      <c r="F25" s="5"/>
      <c r="G25" s="5"/>
      <c r="H25" s="5"/>
      <c r="I25" s="5"/>
      <c r="J25" s="5"/>
      <c r="K25" s="48"/>
      <c r="L25" s="48"/>
    </row>
    <row r="26" spans="1:13" x14ac:dyDescent="0.25">
      <c r="A26" s="54" t="s">
        <v>6</v>
      </c>
      <c r="B26" s="41"/>
      <c r="C26" s="55">
        <v>4</v>
      </c>
      <c r="D26" s="55">
        <v>4</v>
      </c>
      <c r="E26" s="5"/>
      <c r="F26" s="5" t="s">
        <v>25</v>
      </c>
      <c r="G26" s="5"/>
      <c r="H26" s="5"/>
      <c r="I26" s="5"/>
      <c r="J26" s="5"/>
      <c r="K26" s="48"/>
      <c r="L26" s="48"/>
    </row>
    <row r="27" spans="1:13" x14ac:dyDescent="0.25">
      <c r="A27" s="54" t="s">
        <v>7</v>
      </c>
      <c r="B27" s="41"/>
      <c r="C27" s="56">
        <f>(C13*16)/C26</f>
        <v>20.8</v>
      </c>
      <c r="D27" s="56">
        <f>(D13*16)/D26</f>
        <v>40</v>
      </c>
      <c r="E27" s="5"/>
      <c r="F27" s="5"/>
      <c r="G27" s="5"/>
      <c r="H27" s="5"/>
      <c r="I27" s="5"/>
      <c r="J27" s="5"/>
      <c r="K27" s="48"/>
      <c r="L27" s="48"/>
    </row>
    <row r="28" spans="1:13" x14ac:dyDescent="0.25">
      <c r="A28" s="57" t="s">
        <v>10</v>
      </c>
      <c r="B28" s="42"/>
      <c r="C28" s="64">
        <f>C24/C27</f>
        <v>0.5911177884615384</v>
      </c>
      <c r="D28" s="64">
        <f>D24/D27</f>
        <v>0.24874999999999997</v>
      </c>
      <c r="E28" s="5"/>
      <c r="F28" s="5"/>
      <c r="G28" s="5"/>
      <c r="H28" s="5"/>
      <c r="I28" s="5"/>
      <c r="J28" s="5"/>
      <c r="K28" s="48"/>
      <c r="L28" s="48"/>
    </row>
    <row r="29" spans="1:13" s="53" customFormat="1" x14ac:dyDescent="0.25">
      <c r="A29" s="116"/>
      <c r="B29" s="116"/>
      <c r="C29" s="116"/>
      <c r="D29" s="116"/>
      <c r="E29" s="5"/>
      <c r="F29" s="5"/>
      <c r="G29" s="5"/>
      <c r="H29" s="5"/>
      <c r="I29" s="5"/>
      <c r="J29" s="5"/>
      <c r="K29" s="48"/>
      <c r="L29" s="48"/>
    </row>
    <row r="30" spans="1:13" x14ac:dyDescent="0.25">
      <c r="A30" s="117" t="s">
        <v>8</v>
      </c>
      <c r="B30" s="118"/>
      <c r="C30" s="118"/>
      <c r="D30" s="119"/>
      <c r="E30" s="5"/>
      <c r="F30" s="5"/>
      <c r="G30" s="5"/>
      <c r="H30" s="5"/>
      <c r="I30" s="5"/>
      <c r="J30" s="5"/>
      <c r="K30" s="48"/>
      <c r="L30" s="48"/>
    </row>
    <row r="31" spans="1:13" ht="6" customHeight="1" x14ac:dyDescent="0.25">
      <c r="A31" s="112"/>
      <c r="B31" s="113"/>
      <c r="C31" s="113"/>
      <c r="D31" s="114"/>
      <c r="E31" s="5"/>
      <c r="F31" s="5"/>
      <c r="G31" s="5"/>
      <c r="H31" s="5"/>
      <c r="I31" s="5"/>
      <c r="J31" s="5"/>
      <c r="K31" s="48"/>
      <c r="L31" s="48"/>
    </row>
    <row r="32" spans="1:13" x14ac:dyDescent="0.25">
      <c r="A32" s="54" t="s">
        <v>10</v>
      </c>
      <c r="B32" s="45"/>
      <c r="C32" s="65"/>
      <c r="D32" s="4">
        <f>D28</f>
        <v>0.24874999999999997</v>
      </c>
      <c r="E32" s="5"/>
      <c r="F32" s="5"/>
      <c r="G32" s="5"/>
      <c r="H32" s="5"/>
      <c r="I32" s="5"/>
      <c r="J32" s="5"/>
      <c r="K32" s="48"/>
      <c r="L32" s="48"/>
    </row>
    <row r="33" spans="1:12" x14ac:dyDescent="0.25">
      <c r="A33" s="54" t="s">
        <v>13</v>
      </c>
      <c r="B33" s="45"/>
      <c r="C33" s="65"/>
      <c r="D33" s="61">
        <v>6</v>
      </c>
      <c r="E33" s="5"/>
      <c r="F33" s="5" t="s">
        <v>25</v>
      </c>
      <c r="G33" s="5"/>
      <c r="H33" s="5"/>
      <c r="I33" s="5"/>
      <c r="J33" s="5"/>
      <c r="K33" s="48"/>
      <c r="L33" s="48"/>
    </row>
    <row r="34" spans="1:12" x14ac:dyDescent="0.25">
      <c r="A34" s="54" t="s">
        <v>14</v>
      </c>
      <c r="B34" s="45"/>
      <c r="C34" s="65"/>
      <c r="D34" s="4">
        <f>D33+D32</f>
        <v>6.2487500000000002</v>
      </c>
      <c r="E34" s="5"/>
      <c r="F34" s="5"/>
      <c r="G34" s="5"/>
      <c r="H34" s="5"/>
      <c r="I34" s="5"/>
      <c r="J34" s="5"/>
      <c r="K34" s="48"/>
      <c r="L34" s="48"/>
    </row>
    <row r="35" spans="1:12" x14ac:dyDescent="0.25">
      <c r="A35" s="54" t="s">
        <v>15</v>
      </c>
      <c r="B35" s="45"/>
      <c r="C35" s="65"/>
      <c r="D35" s="61">
        <v>11</v>
      </c>
      <c r="E35" s="5"/>
      <c r="F35" s="5" t="s">
        <v>25</v>
      </c>
      <c r="G35" s="5"/>
      <c r="H35" s="5"/>
      <c r="I35" s="5"/>
      <c r="J35" s="5"/>
      <c r="K35" s="48"/>
      <c r="L35" s="48"/>
    </row>
    <row r="36" spans="1:12" x14ac:dyDescent="0.25">
      <c r="A36" s="2" t="s">
        <v>16</v>
      </c>
      <c r="B36" s="1"/>
      <c r="C36" s="66"/>
      <c r="D36" s="67">
        <f>D35-D34</f>
        <v>4.7512499999999998</v>
      </c>
      <c r="E36" s="5"/>
      <c r="F36" s="5"/>
      <c r="G36" s="5"/>
      <c r="H36" s="5"/>
      <c r="I36" s="5"/>
      <c r="J36" s="5"/>
      <c r="K36" s="48"/>
      <c r="L36" s="48"/>
    </row>
    <row r="37" spans="1:12" x14ac:dyDescent="0.25">
      <c r="A37" s="57" t="s">
        <v>17</v>
      </c>
      <c r="B37" s="42"/>
      <c r="C37" s="68"/>
      <c r="D37" s="69">
        <f>D36/D35</f>
        <v>0.43193181818181814</v>
      </c>
      <c r="E37" s="5"/>
      <c r="F37" s="5"/>
      <c r="G37" s="5"/>
      <c r="H37" s="5"/>
      <c r="I37" s="5"/>
      <c r="J37" s="5"/>
      <c r="K37" s="48"/>
      <c r="L37" s="48"/>
    </row>
    <row r="38" spans="1:12" s="53" customFormat="1" x14ac:dyDescent="0.25">
      <c r="A38" s="116"/>
      <c r="B38" s="116"/>
      <c r="C38" s="116"/>
      <c r="D38" s="116"/>
      <c r="E38" s="5"/>
      <c r="F38" s="5"/>
      <c r="G38" s="5"/>
      <c r="H38" s="5"/>
      <c r="I38" s="5"/>
      <c r="J38" s="5"/>
      <c r="K38" s="48"/>
      <c r="L38" s="48"/>
    </row>
    <row r="39" spans="1:12" s="53" customFormat="1" x14ac:dyDescent="0.25">
      <c r="A39" s="117" t="s">
        <v>24</v>
      </c>
      <c r="B39" s="118"/>
      <c r="C39" s="118"/>
      <c r="D39" s="119"/>
      <c r="E39" s="5"/>
      <c r="F39" s="5"/>
      <c r="G39" s="5"/>
      <c r="H39" s="5"/>
      <c r="I39" s="5"/>
      <c r="J39" s="5"/>
      <c r="K39" s="48"/>
      <c r="L39" s="48"/>
    </row>
    <row r="40" spans="1:12" s="53" customFormat="1" ht="6" customHeight="1" x14ac:dyDescent="0.25">
      <c r="A40" s="112"/>
      <c r="B40" s="113"/>
      <c r="C40" s="113"/>
      <c r="D40" s="114"/>
      <c r="E40" s="5"/>
      <c r="F40" s="5"/>
      <c r="G40" s="5"/>
      <c r="H40" s="5"/>
      <c r="I40" s="5"/>
      <c r="J40" s="5"/>
      <c r="K40" s="48"/>
      <c r="L40" s="48"/>
    </row>
    <row r="41" spans="1:12" x14ac:dyDescent="0.25">
      <c r="A41" s="54" t="s">
        <v>12</v>
      </c>
      <c r="B41" s="45"/>
      <c r="C41" s="65"/>
      <c r="D41" s="4">
        <f>C28-D28</f>
        <v>0.34236778846153842</v>
      </c>
      <c r="E41" s="5"/>
      <c r="F41" s="5"/>
      <c r="G41" s="5"/>
      <c r="H41" s="5"/>
      <c r="I41" s="5"/>
      <c r="J41" s="5"/>
      <c r="K41" s="48"/>
      <c r="L41" s="48"/>
    </row>
    <row r="42" spans="1:12" x14ac:dyDescent="0.25">
      <c r="A42" s="54" t="s">
        <v>20</v>
      </c>
      <c r="B42" s="45"/>
      <c r="C42" s="65"/>
      <c r="D42" s="70">
        <v>30</v>
      </c>
      <c r="E42" s="5"/>
      <c r="F42" s="5" t="s">
        <v>25</v>
      </c>
      <c r="G42" s="5"/>
      <c r="H42" s="5"/>
      <c r="I42" s="5"/>
      <c r="J42" s="5"/>
      <c r="K42" s="48"/>
      <c r="L42" s="48"/>
    </row>
    <row r="43" spans="1:12" x14ac:dyDescent="0.25">
      <c r="A43" s="54" t="s">
        <v>19</v>
      </c>
      <c r="B43" s="45"/>
      <c r="C43" s="65"/>
      <c r="D43" s="70">
        <v>362</v>
      </c>
      <c r="E43" s="5"/>
      <c r="F43" s="5" t="s">
        <v>25</v>
      </c>
      <c r="G43" s="5"/>
      <c r="H43" s="5"/>
      <c r="I43" s="5"/>
      <c r="J43" s="5"/>
      <c r="K43" s="48"/>
      <c r="L43" s="48"/>
    </row>
    <row r="44" spans="1:12" x14ac:dyDescent="0.25">
      <c r="A44" s="57" t="s">
        <v>11</v>
      </c>
      <c r="B44" s="42"/>
      <c r="C44" s="71"/>
      <c r="D44" s="64">
        <f>D41*D42*D43</f>
        <v>3718.1141826923076</v>
      </c>
      <c r="E44" s="5"/>
      <c r="F44" s="5"/>
      <c r="G44" s="5"/>
      <c r="H44" s="5"/>
      <c r="I44" s="5"/>
      <c r="J44" s="5"/>
      <c r="K44" s="48"/>
      <c r="L44" s="48"/>
    </row>
    <row r="45" spans="1:12" x14ac:dyDescent="0.25">
      <c r="A45" s="92"/>
      <c r="B45" s="92"/>
      <c r="C45" s="93"/>
      <c r="D45" s="93"/>
      <c r="E45" s="5"/>
      <c r="F45" s="5"/>
      <c r="G45" s="5"/>
      <c r="H45" s="5"/>
      <c r="I45" s="5"/>
      <c r="J45" s="5"/>
      <c r="K45" s="48"/>
      <c r="L45" s="48"/>
    </row>
    <row r="46" spans="1:12" x14ac:dyDescent="0.25">
      <c r="A46" s="94" t="s">
        <v>21</v>
      </c>
      <c r="B46" s="92" t="s">
        <v>98</v>
      </c>
      <c r="C46" s="93"/>
      <c r="D46" s="93"/>
      <c r="E46" s="5"/>
      <c r="F46" s="5" t="s">
        <v>28</v>
      </c>
      <c r="G46" s="5"/>
      <c r="H46" s="5"/>
      <c r="I46" s="5"/>
      <c r="J46" s="5"/>
      <c r="K46" s="48"/>
      <c r="L46" s="48"/>
    </row>
    <row r="47" spans="1:12" x14ac:dyDescent="0.25">
      <c r="A47" s="94" t="s">
        <v>22</v>
      </c>
      <c r="B47" s="92"/>
      <c r="C47" s="93"/>
      <c r="D47" s="93"/>
      <c r="E47" s="5"/>
      <c r="F47" s="5"/>
      <c r="G47" s="5"/>
      <c r="H47" s="5"/>
      <c r="I47" s="5"/>
      <c r="J47" s="5"/>
      <c r="K47" s="48"/>
      <c r="L47" s="48"/>
    </row>
    <row r="48" spans="1:12" x14ac:dyDescent="0.25">
      <c r="A48" s="94"/>
      <c r="B48" s="92"/>
      <c r="C48" s="93"/>
      <c r="D48" s="93"/>
      <c r="E48" s="5"/>
      <c r="F48" s="5" t="s">
        <v>29</v>
      </c>
      <c r="G48" s="5"/>
      <c r="H48" s="5"/>
      <c r="I48" s="5"/>
      <c r="J48" s="5"/>
      <c r="K48" s="48"/>
      <c r="L48" s="48"/>
    </row>
    <row r="49" spans="1:12" x14ac:dyDescent="0.25">
      <c r="A49" s="94" t="s">
        <v>23</v>
      </c>
      <c r="B49" s="95">
        <f ca="1">TODAY()</f>
        <v>42258</v>
      </c>
      <c r="C49" s="93"/>
      <c r="D49" s="93"/>
      <c r="E49" s="5"/>
      <c r="F49" s="5" t="s">
        <v>30</v>
      </c>
      <c r="G49" s="5"/>
      <c r="H49" s="5"/>
      <c r="I49" s="5"/>
      <c r="J49" s="5"/>
      <c r="K49" s="48"/>
      <c r="L49" s="48"/>
    </row>
    <row r="50" spans="1:12" x14ac:dyDescent="0.25">
      <c r="A50" s="5"/>
      <c r="B50" s="5"/>
      <c r="C50" s="38"/>
      <c r="D50" s="38"/>
      <c r="E50" s="5"/>
      <c r="F50" s="5"/>
      <c r="G50" s="5"/>
      <c r="H50" s="5"/>
      <c r="I50" s="5"/>
      <c r="J50" s="5"/>
      <c r="K50" s="48"/>
      <c r="L50" s="48"/>
    </row>
    <row r="51" spans="1:12" x14ac:dyDescent="0.25">
      <c r="A51" s="5"/>
      <c r="B51" s="5"/>
      <c r="C51" s="38"/>
      <c r="D51" s="38"/>
      <c r="E51" s="5"/>
      <c r="F51" s="5"/>
      <c r="G51" s="5"/>
      <c r="H51" s="5"/>
      <c r="I51" s="5"/>
      <c r="J51" s="5"/>
      <c r="K51" s="48"/>
      <c r="L51" s="48"/>
    </row>
    <row r="52" spans="1:12" x14ac:dyDescent="0.25">
      <c r="A52" s="5"/>
      <c r="B52" s="5"/>
      <c r="C52" s="38"/>
      <c r="D52" s="38"/>
      <c r="E52" s="5"/>
      <c r="F52" s="5"/>
      <c r="G52" s="5"/>
      <c r="H52" s="5"/>
      <c r="I52" s="5"/>
      <c r="J52" s="5"/>
      <c r="K52" s="48"/>
      <c r="L52" s="48"/>
    </row>
    <row r="53" spans="1:12" x14ac:dyDescent="0.25">
      <c r="A53" s="5"/>
      <c r="B53" s="5"/>
      <c r="C53" s="38"/>
      <c r="D53" s="38"/>
      <c r="E53" s="5"/>
      <c r="F53" s="5"/>
      <c r="G53" s="5"/>
      <c r="H53" s="5"/>
      <c r="I53" s="5"/>
      <c r="J53" s="5"/>
      <c r="K53" s="48"/>
      <c r="L53" s="48"/>
    </row>
    <row r="54" spans="1:12" x14ac:dyDescent="0.25">
      <c r="A54" s="5"/>
      <c r="B54" s="5"/>
      <c r="C54" s="38"/>
      <c r="D54" s="38"/>
      <c r="E54" s="5"/>
      <c r="F54" s="5"/>
      <c r="G54" s="5"/>
      <c r="H54" s="5"/>
      <c r="I54" s="5"/>
      <c r="J54" s="5"/>
      <c r="K54" s="48"/>
      <c r="L54" s="48"/>
    </row>
  </sheetData>
  <sheetProtection sheet="1" objects="1" scenarios="1" selectLockedCells="1"/>
  <mergeCells count="7">
    <mergeCell ref="A38:D38"/>
    <mergeCell ref="A39:D39"/>
    <mergeCell ref="A40:D40"/>
    <mergeCell ref="A1:D1"/>
    <mergeCell ref="A29:D29"/>
    <mergeCell ref="A30:D30"/>
    <mergeCell ref="A31:D31"/>
  </mergeCells>
  <phoneticPr fontId="0" type="noConversion"/>
  <printOptions horizontalCentered="1"/>
  <pageMargins left="0.5" right="0.5" top="0.5" bottom="0.75" header="0.5" footer="0.5"/>
  <pageSetup orientation="portrait" verticalDpi="300" r:id="rId1"/>
  <headerFooter alignWithMargins="0">
    <oddFooter>&amp;C&amp;"Verdana,Regular"&amp;A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4"/>
  <sheetViews>
    <sheetView topLeftCell="A35" workbookViewId="0">
      <selection activeCell="B46" sqref="B46"/>
    </sheetView>
  </sheetViews>
  <sheetFormatPr defaultColWidth="9.109375" defaultRowHeight="13.2" x14ac:dyDescent="0.25"/>
  <cols>
    <col min="1" max="1" width="15.6640625" style="34" customWidth="1"/>
    <col min="2" max="2" width="30.44140625" style="34" customWidth="1"/>
    <col min="3" max="3" width="19.6640625" style="40" customWidth="1"/>
    <col min="4" max="4" width="27.5546875" style="40" customWidth="1"/>
    <col min="5" max="5" width="1.6640625" style="34" customWidth="1"/>
    <col min="6" max="10" width="9.109375" style="34"/>
    <col min="11" max="16384" width="9.109375" style="97"/>
  </cols>
  <sheetData>
    <row r="1" spans="1:12" ht="27" customHeight="1" x14ac:dyDescent="0.25">
      <c r="A1" s="115"/>
      <c r="B1" s="115"/>
      <c r="C1" s="115"/>
      <c r="D1" s="115"/>
      <c r="E1" s="5"/>
      <c r="F1" s="5"/>
      <c r="G1" s="5"/>
      <c r="H1" s="5"/>
      <c r="I1" s="5"/>
      <c r="J1" s="5"/>
      <c r="K1" s="96"/>
      <c r="L1" s="96"/>
    </row>
    <row r="2" spans="1:12" x14ac:dyDescent="0.25">
      <c r="A2" s="41"/>
      <c r="B2" s="41"/>
      <c r="C2" s="72"/>
      <c r="D2" s="72"/>
      <c r="E2" s="5"/>
      <c r="F2" s="5"/>
      <c r="G2" s="5"/>
      <c r="H2" s="5"/>
      <c r="I2" s="5"/>
      <c r="J2" s="5"/>
      <c r="K2" s="96"/>
      <c r="L2" s="96"/>
    </row>
    <row r="3" spans="1:12" x14ac:dyDescent="0.25">
      <c r="A3" s="41"/>
      <c r="B3" s="41"/>
      <c r="C3" s="72"/>
      <c r="D3" s="72"/>
      <c r="E3" s="5"/>
      <c r="F3" s="5"/>
      <c r="G3" s="5"/>
      <c r="H3" s="5"/>
      <c r="I3" s="5"/>
      <c r="J3" s="5"/>
      <c r="K3" s="96"/>
      <c r="L3" s="96"/>
    </row>
    <row r="4" spans="1:12" x14ac:dyDescent="0.25">
      <c r="A4" s="41"/>
      <c r="B4" s="41"/>
      <c r="C4" s="72"/>
      <c r="D4" s="72"/>
      <c r="E4" s="5"/>
      <c r="F4" s="5" t="s">
        <v>59</v>
      </c>
      <c r="G4" s="5"/>
      <c r="H4" s="5"/>
      <c r="I4" s="5"/>
      <c r="J4" s="5"/>
      <c r="K4" s="96"/>
      <c r="L4" s="96"/>
    </row>
    <row r="5" spans="1:12" x14ac:dyDescent="0.25">
      <c r="A5" s="41"/>
      <c r="B5" s="41"/>
      <c r="C5" s="72"/>
      <c r="D5" s="72"/>
      <c r="E5" s="5"/>
      <c r="F5" s="5"/>
      <c r="G5" s="5"/>
      <c r="H5" s="5"/>
      <c r="I5" s="5"/>
      <c r="J5" s="5"/>
      <c r="K5" s="96"/>
      <c r="L5" s="96"/>
    </row>
    <row r="6" spans="1:12" ht="13.8" thickBot="1" x14ac:dyDescent="0.3">
      <c r="A6" s="41"/>
      <c r="B6" s="41"/>
      <c r="C6" s="72"/>
      <c r="D6" s="72"/>
      <c r="E6" s="5"/>
      <c r="F6" s="5"/>
      <c r="G6" s="5"/>
      <c r="H6" s="5"/>
      <c r="I6" s="5"/>
      <c r="J6" s="5"/>
      <c r="K6" s="96"/>
      <c r="L6" s="96"/>
    </row>
    <row r="7" spans="1:12" ht="14.4" thickTop="1" x14ac:dyDescent="0.25">
      <c r="A7" s="65"/>
      <c r="B7" s="73"/>
      <c r="C7" s="74"/>
      <c r="D7" s="75" t="s">
        <v>50</v>
      </c>
      <c r="E7" s="5"/>
      <c r="F7" s="32" t="s">
        <v>18</v>
      </c>
      <c r="G7" s="5"/>
      <c r="H7" s="5"/>
      <c r="I7" s="5"/>
      <c r="J7" s="5"/>
      <c r="K7" s="96"/>
      <c r="L7" s="96"/>
    </row>
    <row r="8" spans="1:12" ht="13.8" x14ac:dyDescent="0.25">
      <c r="A8" s="45"/>
      <c r="B8" s="76"/>
      <c r="C8" s="77" t="s">
        <v>32</v>
      </c>
      <c r="D8" s="78" t="s">
        <v>76</v>
      </c>
      <c r="E8" s="5"/>
      <c r="F8" s="5"/>
      <c r="G8" s="5"/>
      <c r="H8" s="5"/>
      <c r="I8" s="5"/>
      <c r="J8" s="5"/>
      <c r="K8" s="96"/>
      <c r="L8" s="96"/>
    </row>
    <row r="9" spans="1:12" ht="14.4" thickBot="1" x14ac:dyDescent="0.3">
      <c r="A9" s="79"/>
      <c r="B9" s="80"/>
      <c r="C9" s="81" t="s">
        <v>62</v>
      </c>
      <c r="D9" s="99" t="s">
        <v>39</v>
      </c>
      <c r="E9" s="5"/>
      <c r="F9" s="5" t="s">
        <v>27</v>
      </c>
      <c r="G9" s="5"/>
      <c r="H9" s="5"/>
      <c r="I9" s="5"/>
      <c r="J9" s="5"/>
      <c r="K9" s="96"/>
      <c r="L9" s="96"/>
    </row>
    <row r="10" spans="1:12" ht="6" customHeight="1" thickTop="1" x14ac:dyDescent="0.25">
      <c r="A10" s="82"/>
      <c r="B10" s="83"/>
      <c r="C10" s="84"/>
      <c r="D10" s="85"/>
      <c r="E10" s="5"/>
      <c r="F10" s="5"/>
      <c r="G10" s="5"/>
      <c r="H10" s="5"/>
      <c r="I10" s="5"/>
      <c r="J10" s="5"/>
      <c r="K10" s="96"/>
      <c r="L10" s="96"/>
    </row>
    <row r="11" spans="1:12" x14ac:dyDescent="0.25">
      <c r="A11" s="54" t="s">
        <v>0</v>
      </c>
      <c r="B11" s="45"/>
      <c r="C11" s="55">
        <v>10</v>
      </c>
      <c r="D11" s="55">
        <v>10</v>
      </c>
      <c r="E11" s="5"/>
      <c r="F11" s="5" t="s">
        <v>52</v>
      </c>
      <c r="G11" s="5"/>
      <c r="H11" s="5"/>
      <c r="I11" s="5"/>
      <c r="J11" s="5"/>
      <c r="K11" s="96"/>
      <c r="L11" s="96"/>
    </row>
    <row r="12" spans="1:12" x14ac:dyDescent="0.25">
      <c r="A12" s="54" t="s">
        <v>1</v>
      </c>
      <c r="B12" s="41"/>
      <c r="C12" s="56">
        <f>SUM(C11-C13)</f>
        <v>4.8</v>
      </c>
      <c r="D12" s="56">
        <v>0</v>
      </c>
      <c r="E12" s="5"/>
      <c r="F12" s="5" t="s">
        <v>26</v>
      </c>
      <c r="G12" s="5"/>
      <c r="H12" s="5"/>
      <c r="I12" s="5"/>
      <c r="J12" s="5"/>
      <c r="K12" s="96"/>
      <c r="L12" s="96"/>
    </row>
    <row r="13" spans="1:12" x14ac:dyDescent="0.25">
      <c r="A13" s="57" t="s">
        <v>2</v>
      </c>
      <c r="B13" s="42"/>
      <c r="C13" s="58">
        <f>C11*C14</f>
        <v>5.2</v>
      </c>
      <c r="D13" s="58">
        <f>D11-D12</f>
        <v>10</v>
      </c>
      <c r="E13" s="5"/>
      <c r="F13" s="5"/>
      <c r="G13" s="5"/>
      <c r="H13" s="5"/>
      <c r="I13" s="5"/>
      <c r="J13" s="5"/>
      <c r="K13" s="96"/>
      <c r="L13" s="96"/>
    </row>
    <row r="14" spans="1:12" x14ac:dyDescent="0.25">
      <c r="A14" s="59" t="s">
        <v>3</v>
      </c>
      <c r="B14" s="46"/>
      <c r="C14" s="60">
        <v>0.52</v>
      </c>
      <c r="D14" s="60">
        <f>D13/D11</f>
        <v>1</v>
      </c>
      <c r="E14" s="5"/>
      <c r="F14" s="5"/>
      <c r="G14" s="5"/>
      <c r="H14" s="5"/>
      <c r="I14" s="5"/>
      <c r="J14" s="5"/>
      <c r="K14" s="96"/>
      <c r="L14" s="96"/>
    </row>
    <row r="15" spans="1:12" ht="6" customHeight="1" x14ac:dyDescent="0.25">
      <c r="A15" s="2"/>
      <c r="B15" s="1"/>
      <c r="C15" s="3"/>
      <c r="D15" s="3"/>
      <c r="E15" s="5"/>
      <c r="F15" s="5"/>
      <c r="G15" s="5"/>
      <c r="H15" s="5"/>
      <c r="I15" s="5"/>
      <c r="J15" s="5"/>
      <c r="K15" s="96"/>
      <c r="L15" s="96"/>
    </row>
    <row r="16" spans="1:12" x14ac:dyDescent="0.25">
      <c r="A16" s="54" t="s">
        <v>4</v>
      </c>
      <c r="B16" s="45"/>
      <c r="C16" s="61">
        <v>9.4</v>
      </c>
      <c r="D16" s="61">
        <v>9.9499999999999993</v>
      </c>
      <c r="E16" s="5"/>
      <c r="F16" s="5" t="s">
        <v>25</v>
      </c>
      <c r="G16" s="5"/>
      <c r="H16" s="5"/>
      <c r="I16" s="5"/>
      <c r="J16" s="5"/>
      <c r="K16" s="96"/>
      <c r="L16" s="96"/>
    </row>
    <row r="17" spans="1:13" x14ac:dyDescent="0.25">
      <c r="A17" s="54" t="s">
        <v>5</v>
      </c>
      <c r="B17" s="41"/>
      <c r="C17" s="4">
        <f>SUM(C21*C22)</f>
        <v>2.53125</v>
      </c>
      <c r="D17" s="4">
        <v>0</v>
      </c>
      <c r="E17" s="5"/>
      <c r="F17" s="5"/>
      <c r="G17" s="5"/>
      <c r="H17" s="5"/>
      <c r="I17" s="5"/>
      <c r="J17" s="5"/>
      <c r="K17" s="96"/>
      <c r="L17" s="96"/>
    </row>
    <row r="18" spans="1:13" x14ac:dyDescent="0.25">
      <c r="A18" s="47" t="s">
        <v>54</v>
      </c>
      <c r="B18" s="41"/>
      <c r="C18" s="62">
        <v>6.75</v>
      </c>
      <c r="D18" s="4">
        <v>0</v>
      </c>
      <c r="E18" s="5"/>
      <c r="F18" s="5" t="s">
        <v>25</v>
      </c>
      <c r="G18" s="5"/>
      <c r="H18" s="5"/>
      <c r="I18" s="5"/>
      <c r="J18" s="5"/>
      <c r="K18" s="96"/>
      <c r="L18" s="96"/>
    </row>
    <row r="19" spans="1:13" x14ac:dyDescent="0.25">
      <c r="A19" s="47" t="s">
        <v>55</v>
      </c>
      <c r="B19" s="43"/>
      <c r="C19" s="63">
        <f>SUM(C18*0.25)</f>
        <v>1.6875</v>
      </c>
      <c r="D19" s="63">
        <v>0</v>
      </c>
      <c r="E19" s="5"/>
      <c r="F19" s="5"/>
      <c r="G19" s="5"/>
      <c r="H19" s="5"/>
      <c r="I19" s="5"/>
      <c r="J19" s="5"/>
      <c r="K19" s="96"/>
      <c r="L19" s="96"/>
    </row>
    <row r="20" spans="1:13" x14ac:dyDescent="0.25">
      <c r="A20" s="47" t="s">
        <v>56</v>
      </c>
      <c r="B20" s="44"/>
      <c r="C20" s="63">
        <f>SUM(C18:C19)</f>
        <v>8.4375</v>
      </c>
      <c r="D20" s="63">
        <v>0</v>
      </c>
      <c r="E20" s="5"/>
      <c r="G20" s="5"/>
      <c r="H20" s="5"/>
      <c r="I20" s="5"/>
      <c r="J20" s="5"/>
      <c r="K20" s="96"/>
      <c r="L20" s="96"/>
    </row>
    <row r="21" spans="1:13" x14ac:dyDescent="0.25">
      <c r="A21" s="47" t="s">
        <v>57</v>
      </c>
      <c r="B21" s="44"/>
      <c r="C21" s="63">
        <f>C20/60</f>
        <v>0.140625</v>
      </c>
      <c r="D21" s="63">
        <f>D20/60</f>
        <v>0</v>
      </c>
      <c r="E21" s="5"/>
      <c r="F21" s="39"/>
      <c r="G21" s="5"/>
      <c r="H21" s="5"/>
      <c r="I21" s="5"/>
      <c r="J21" s="5"/>
      <c r="K21" s="96"/>
      <c r="L21" s="96"/>
      <c r="M21" s="98"/>
    </row>
    <row r="22" spans="1:13" x14ac:dyDescent="0.25">
      <c r="A22" s="47" t="s">
        <v>58</v>
      </c>
      <c r="B22" s="43"/>
      <c r="C22" s="111">
        <v>18</v>
      </c>
      <c r="D22" s="86">
        <v>0</v>
      </c>
      <c r="E22" s="5"/>
      <c r="F22" s="5" t="s">
        <v>25</v>
      </c>
      <c r="G22" s="5"/>
      <c r="H22" s="5"/>
      <c r="I22" s="5"/>
      <c r="J22" s="5"/>
      <c r="K22" s="96"/>
      <c r="L22" s="96"/>
    </row>
    <row r="23" spans="1:13" x14ac:dyDescent="0.25">
      <c r="A23" s="54" t="s">
        <v>51</v>
      </c>
      <c r="B23" s="41"/>
      <c r="C23" s="4">
        <f>SUM(C13*0.07)</f>
        <v>0.36400000000000005</v>
      </c>
      <c r="D23" s="4">
        <v>0</v>
      </c>
      <c r="E23" s="5"/>
      <c r="F23" s="5"/>
      <c r="G23" s="5"/>
      <c r="H23" s="5"/>
      <c r="I23" s="5"/>
      <c r="J23" s="5"/>
      <c r="K23" s="96"/>
      <c r="L23" s="96"/>
    </row>
    <row r="24" spans="1:13" x14ac:dyDescent="0.25">
      <c r="A24" s="57" t="s">
        <v>9</v>
      </c>
      <c r="B24" s="42"/>
      <c r="C24" s="64">
        <f>C23+C17+C16</f>
        <v>12.295249999999999</v>
      </c>
      <c r="D24" s="64">
        <f>D23+D17+D16</f>
        <v>9.9499999999999993</v>
      </c>
      <c r="E24" s="5"/>
      <c r="F24" s="5"/>
      <c r="G24" s="5"/>
      <c r="H24" s="5"/>
      <c r="I24" s="5"/>
      <c r="J24" s="5"/>
      <c r="K24" s="96"/>
      <c r="L24" s="96"/>
    </row>
    <row r="25" spans="1:13" ht="6" customHeight="1" x14ac:dyDescent="0.25">
      <c r="A25" s="2"/>
      <c r="B25" s="1"/>
      <c r="C25" s="4"/>
      <c r="D25" s="4"/>
      <c r="E25" s="5"/>
      <c r="F25" s="5"/>
      <c r="G25" s="5"/>
      <c r="H25" s="5"/>
      <c r="I25" s="5"/>
      <c r="J25" s="5"/>
      <c r="K25" s="96"/>
      <c r="L25" s="96"/>
    </row>
    <row r="26" spans="1:13" x14ac:dyDescent="0.25">
      <c r="A26" s="54" t="s">
        <v>6</v>
      </c>
      <c r="B26" s="41"/>
      <c r="C26" s="55">
        <v>4</v>
      </c>
      <c r="D26" s="55">
        <v>4</v>
      </c>
      <c r="E26" s="5"/>
      <c r="F26" s="5" t="s">
        <v>25</v>
      </c>
      <c r="G26" s="5"/>
      <c r="H26" s="5"/>
      <c r="I26" s="5"/>
      <c r="J26" s="5"/>
      <c r="K26" s="96"/>
      <c r="L26" s="96"/>
    </row>
    <row r="27" spans="1:13" x14ac:dyDescent="0.25">
      <c r="A27" s="54" t="s">
        <v>7</v>
      </c>
      <c r="B27" s="41"/>
      <c r="C27" s="56">
        <f>(C13*16)/C26</f>
        <v>20.8</v>
      </c>
      <c r="D27" s="56">
        <f>(D13*16)/D26</f>
        <v>40</v>
      </c>
      <c r="E27" s="5"/>
      <c r="F27" s="5"/>
      <c r="G27" s="5"/>
      <c r="H27" s="5"/>
      <c r="I27" s="5"/>
      <c r="J27" s="5"/>
      <c r="K27" s="96"/>
      <c r="L27" s="96"/>
    </row>
    <row r="28" spans="1:13" x14ac:dyDescent="0.25">
      <c r="A28" s="57" t="s">
        <v>10</v>
      </c>
      <c r="B28" s="42"/>
      <c r="C28" s="64">
        <f>C24/C27</f>
        <v>0.5911177884615384</v>
      </c>
      <c r="D28" s="64">
        <f>D24/D27</f>
        <v>0.24874999999999997</v>
      </c>
      <c r="E28" s="5"/>
      <c r="F28" s="5"/>
      <c r="G28" s="5"/>
      <c r="H28" s="5"/>
      <c r="I28" s="5"/>
      <c r="J28" s="5"/>
      <c r="K28" s="96"/>
      <c r="L28" s="96"/>
    </row>
    <row r="29" spans="1:13" s="98" customFormat="1" x14ac:dyDescent="0.25">
      <c r="A29" s="116"/>
      <c r="B29" s="116"/>
      <c r="C29" s="116"/>
      <c r="D29" s="116"/>
      <c r="E29" s="5"/>
      <c r="F29" s="5"/>
      <c r="G29" s="5"/>
      <c r="H29" s="5"/>
      <c r="I29" s="5"/>
      <c r="J29" s="5"/>
      <c r="K29" s="96"/>
      <c r="L29" s="96"/>
    </row>
    <row r="30" spans="1:13" x14ac:dyDescent="0.25">
      <c r="A30" s="117" t="s">
        <v>8</v>
      </c>
      <c r="B30" s="118"/>
      <c r="C30" s="118"/>
      <c r="D30" s="119"/>
      <c r="E30" s="5"/>
      <c r="F30" s="5"/>
      <c r="G30" s="5"/>
      <c r="H30" s="5"/>
      <c r="I30" s="5"/>
      <c r="J30" s="5"/>
      <c r="K30" s="96"/>
      <c r="L30" s="96"/>
    </row>
    <row r="31" spans="1:13" ht="6" customHeight="1" x14ac:dyDescent="0.25">
      <c r="A31" s="112"/>
      <c r="B31" s="113"/>
      <c r="C31" s="113"/>
      <c r="D31" s="114"/>
      <c r="E31" s="5"/>
      <c r="F31" s="5"/>
      <c r="G31" s="5"/>
      <c r="H31" s="5"/>
      <c r="I31" s="5"/>
      <c r="J31" s="5"/>
      <c r="K31" s="96"/>
      <c r="L31" s="96"/>
    </row>
    <row r="32" spans="1:13" x14ac:dyDescent="0.25">
      <c r="A32" s="54" t="s">
        <v>10</v>
      </c>
      <c r="B32" s="45"/>
      <c r="C32" s="65"/>
      <c r="D32" s="4">
        <f>D28</f>
        <v>0.24874999999999997</v>
      </c>
      <c r="E32" s="5"/>
      <c r="F32" s="5"/>
      <c r="G32" s="5"/>
      <c r="H32" s="5"/>
      <c r="I32" s="5"/>
      <c r="J32" s="5"/>
      <c r="K32" s="96"/>
      <c r="L32" s="96"/>
    </row>
    <row r="33" spans="1:12" x14ac:dyDescent="0.25">
      <c r="A33" s="54" t="s">
        <v>13</v>
      </c>
      <c r="B33" s="45"/>
      <c r="C33" s="65"/>
      <c r="D33" s="61">
        <v>6</v>
      </c>
      <c r="E33" s="5"/>
      <c r="F33" s="5" t="s">
        <v>25</v>
      </c>
      <c r="G33" s="5"/>
      <c r="H33" s="5"/>
      <c r="I33" s="5"/>
      <c r="J33" s="5"/>
      <c r="K33" s="96"/>
      <c r="L33" s="96"/>
    </row>
    <row r="34" spans="1:12" x14ac:dyDescent="0.25">
      <c r="A34" s="54" t="s">
        <v>14</v>
      </c>
      <c r="B34" s="45"/>
      <c r="C34" s="65"/>
      <c r="D34" s="4">
        <f>D33+D32</f>
        <v>6.2487500000000002</v>
      </c>
      <c r="E34" s="5"/>
      <c r="F34" s="5"/>
      <c r="G34" s="5"/>
      <c r="H34" s="5"/>
      <c r="I34" s="5"/>
      <c r="J34" s="5"/>
      <c r="K34" s="96"/>
      <c r="L34" s="96"/>
    </row>
    <row r="35" spans="1:12" x14ac:dyDescent="0.25">
      <c r="A35" s="54" t="s">
        <v>15</v>
      </c>
      <c r="B35" s="45"/>
      <c r="C35" s="65"/>
      <c r="D35" s="61">
        <v>11</v>
      </c>
      <c r="E35" s="5"/>
      <c r="F35" s="5" t="s">
        <v>25</v>
      </c>
      <c r="G35" s="5"/>
      <c r="H35" s="5"/>
      <c r="I35" s="5"/>
      <c r="J35" s="5"/>
      <c r="K35" s="96"/>
      <c r="L35" s="96"/>
    </row>
    <row r="36" spans="1:12" x14ac:dyDescent="0.25">
      <c r="A36" s="2" t="s">
        <v>16</v>
      </c>
      <c r="B36" s="1"/>
      <c r="C36" s="66"/>
      <c r="D36" s="67">
        <f>D35-D34</f>
        <v>4.7512499999999998</v>
      </c>
      <c r="E36" s="5"/>
      <c r="F36" s="5"/>
      <c r="G36" s="5"/>
      <c r="H36" s="5"/>
      <c r="I36" s="5"/>
      <c r="J36" s="5"/>
      <c r="K36" s="96"/>
      <c r="L36" s="96"/>
    </row>
    <row r="37" spans="1:12" x14ac:dyDescent="0.25">
      <c r="A37" s="57" t="s">
        <v>17</v>
      </c>
      <c r="B37" s="42"/>
      <c r="C37" s="68"/>
      <c r="D37" s="69">
        <f>D36/D35</f>
        <v>0.43193181818181814</v>
      </c>
      <c r="E37" s="5"/>
      <c r="F37" s="5"/>
      <c r="G37" s="5"/>
      <c r="H37" s="5"/>
      <c r="I37" s="5"/>
      <c r="J37" s="5"/>
      <c r="K37" s="96"/>
      <c r="L37" s="96"/>
    </row>
    <row r="38" spans="1:12" s="98" customFormat="1" x14ac:dyDescent="0.25">
      <c r="A38" s="116"/>
      <c r="B38" s="116"/>
      <c r="C38" s="116"/>
      <c r="D38" s="116"/>
      <c r="E38" s="5"/>
      <c r="F38" s="5"/>
      <c r="G38" s="5"/>
      <c r="H38" s="5"/>
      <c r="I38" s="5"/>
      <c r="J38" s="5"/>
      <c r="K38" s="96"/>
      <c r="L38" s="96"/>
    </row>
    <row r="39" spans="1:12" s="98" customFormat="1" x14ac:dyDescent="0.25">
      <c r="A39" s="117" t="s">
        <v>24</v>
      </c>
      <c r="B39" s="118"/>
      <c r="C39" s="118"/>
      <c r="D39" s="119"/>
      <c r="E39" s="5"/>
      <c r="F39" s="5"/>
      <c r="G39" s="5"/>
      <c r="H39" s="5"/>
      <c r="I39" s="5"/>
      <c r="J39" s="5"/>
      <c r="K39" s="96"/>
      <c r="L39" s="96"/>
    </row>
    <row r="40" spans="1:12" s="98" customFormat="1" ht="6" customHeight="1" x14ac:dyDescent="0.25">
      <c r="A40" s="112"/>
      <c r="B40" s="113"/>
      <c r="C40" s="113"/>
      <c r="D40" s="114"/>
      <c r="E40" s="5"/>
      <c r="F40" s="5"/>
      <c r="G40" s="5"/>
      <c r="H40" s="5"/>
      <c r="I40" s="5"/>
      <c r="J40" s="5"/>
      <c r="K40" s="96"/>
      <c r="L40" s="96"/>
    </row>
    <row r="41" spans="1:12" x14ac:dyDescent="0.25">
      <c r="A41" s="54" t="s">
        <v>12</v>
      </c>
      <c r="B41" s="45"/>
      <c r="C41" s="65"/>
      <c r="D41" s="4">
        <f>C28-D28</f>
        <v>0.34236778846153842</v>
      </c>
      <c r="E41" s="5"/>
      <c r="F41" s="5"/>
      <c r="G41" s="5"/>
      <c r="H41" s="5"/>
      <c r="I41" s="5"/>
      <c r="J41" s="5"/>
      <c r="K41" s="96"/>
      <c r="L41" s="96"/>
    </row>
    <row r="42" spans="1:12" x14ac:dyDescent="0.25">
      <c r="A42" s="54" t="s">
        <v>20</v>
      </c>
      <c r="B42" s="45"/>
      <c r="C42" s="65"/>
      <c r="D42" s="70">
        <v>30</v>
      </c>
      <c r="E42" s="5"/>
      <c r="F42" s="5" t="s">
        <v>25</v>
      </c>
      <c r="G42" s="5"/>
      <c r="H42" s="5"/>
      <c r="I42" s="5"/>
      <c r="J42" s="5"/>
      <c r="K42" s="96"/>
      <c r="L42" s="96"/>
    </row>
    <row r="43" spans="1:12" x14ac:dyDescent="0.25">
      <c r="A43" s="54" t="s">
        <v>19</v>
      </c>
      <c r="B43" s="45"/>
      <c r="C43" s="65"/>
      <c r="D43" s="70">
        <v>362</v>
      </c>
      <c r="E43" s="5"/>
      <c r="F43" s="5" t="s">
        <v>25</v>
      </c>
      <c r="G43" s="5"/>
      <c r="H43" s="5"/>
      <c r="I43" s="5"/>
      <c r="J43" s="5"/>
      <c r="K43" s="96"/>
      <c r="L43" s="96"/>
    </row>
    <row r="44" spans="1:12" x14ac:dyDescent="0.25">
      <c r="A44" s="57" t="s">
        <v>11</v>
      </c>
      <c r="B44" s="42"/>
      <c r="C44" s="71"/>
      <c r="D44" s="64">
        <f>D41*D42*D43</f>
        <v>3718.1141826923076</v>
      </c>
      <c r="E44" s="5"/>
      <c r="F44" s="5"/>
      <c r="G44" s="5"/>
      <c r="H44" s="5"/>
      <c r="I44" s="5"/>
      <c r="J44" s="5"/>
      <c r="K44" s="96"/>
      <c r="L44" s="96"/>
    </row>
    <row r="45" spans="1:12" x14ac:dyDescent="0.25">
      <c r="A45" s="92"/>
      <c r="B45" s="92"/>
      <c r="C45" s="93"/>
      <c r="D45" s="93"/>
      <c r="E45" s="5"/>
      <c r="F45" s="5"/>
      <c r="G45" s="5"/>
      <c r="H45" s="5"/>
      <c r="I45" s="5"/>
      <c r="J45" s="5"/>
      <c r="K45" s="96"/>
      <c r="L45" s="96"/>
    </row>
    <row r="46" spans="1:12" x14ac:dyDescent="0.25">
      <c r="A46" s="94" t="s">
        <v>21</v>
      </c>
      <c r="B46" s="92" t="s">
        <v>98</v>
      </c>
      <c r="C46" s="93"/>
      <c r="D46" s="93"/>
      <c r="E46" s="5"/>
      <c r="F46" s="5" t="s">
        <v>28</v>
      </c>
      <c r="G46" s="5"/>
      <c r="H46" s="5"/>
      <c r="I46" s="5"/>
      <c r="J46" s="5"/>
      <c r="K46" s="96"/>
      <c r="L46" s="96"/>
    </row>
    <row r="47" spans="1:12" x14ac:dyDescent="0.25">
      <c r="A47" s="94" t="s">
        <v>22</v>
      </c>
      <c r="B47" s="92"/>
      <c r="C47" s="93"/>
      <c r="D47" s="93"/>
      <c r="E47" s="5"/>
      <c r="F47" s="5"/>
      <c r="G47" s="5"/>
      <c r="H47" s="5"/>
      <c r="I47" s="5"/>
      <c r="J47" s="5"/>
      <c r="K47" s="96"/>
      <c r="L47" s="96"/>
    </row>
    <row r="48" spans="1:12" x14ac:dyDescent="0.25">
      <c r="A48" s="94"/>
      <c r="B48" s="92"/>
      <c r="C48" s="93"/>
      <c r="D48" s="93"/>
      <c r="E48" s="5"/>
      <c r="F48" s="5" t="s">
        <v>29</v>
      </c>
      <c r="G48" s="5"/>
      <c r="H48" s="5"/>
      <c r="I48" s="5"/>
      <c r="J48" s="5"/>
      <c r="K48" s="96"/>
      <c r="L48" s="96"/>
    </row>
    <row r="49" spans="1:12" x14ac:dyDescent="0.25">
      <c r="A49" s="94" t="s">
        <v>23</v>
      </c>
      <c r="B49" s="95">
        <f ca="1">TODAY()</f>
        <v>42258</v>
      </c>
      <c r="C49" s="93"/>
      <c r="D49" s="93"/>
      <c r="E49" s="5"/>
      <c r="F49" s="5" t="s">
        <v>30</v>
      </c>
      <c r="G49" s="5"/>
      <c r="H49" s="5"/>
      <c r="I49" s="5"/>
      <c r="J49" s="5"/>
      <c r="K49" s="96"/>
      <c r="L49" s="96"/>
    </row>
    <row r="50" spans="1:12" x14ac:dyDescent="0.25">
      <c r="A50" s="5"/>
      <c r="B50" s="5"/>
      <c r="C50" s="38"/>
      <c r="D50" s="38"/>
      <c r="E50" s="5"/>
      <c r="F50" s="5"/>
      <c r="G50" s="5"/>
      <c r="H50" s="5"/>
      <c r="I50" s="5"/>
      <c r="J50" s="5"/>
      <c r="K50" s="96"/>
      <c r="L50" s="96"/>
    </row>
    <row r="51" spans="1:12" x14ac:dyDescent="0.25">
      <c r="A51" s="5"/>
      <c r="B51" s="5"/>
      <c r="C51" s="38"/>
      <c r="D51" s="38"/>
      <c r="E51" s="5"/>
      <c r="F51" s="5"/>
      <c r="G51" s="5"/>
      <c r="H51" s="5"/>
      <c r="I51" s="5"/>
      <c r="J51" s="5"/>
      <c r="K51" s="96"/>
      <c r="L51" s="96"/>
    </row>
    <row r="52" spans="1:12" x14ac:dyDescent="0.25">
      <c r="A52" s="5"/>
      <c r="B52" s="5"/>
      <c r="C52" s="38"/>
      <c r="D52" s="38"/>
      <c r="E52" s="5"/>
      <c r="F52" s="5"/>
      <c r="G52" s="5"/>
      <c r="H52" s="5"/>
      <c r="I52" s="5"/>
      <c r="J52" s="5"/>
      <c r="K52" s="96"/>
      <c r="L52" s="96"/>
    </row>
    <row r="53" spans="1:12" x14ac:dyDescent="0.25">
      <c r="A53" s="5"/>
      <c r="B53" s="5"/>
      <c r="C53" s="38"/>
      <c r="D53" s="38"/>
      <c r="E53" s="5"/>
      <c r="F53" s="5"/>
      <c r="G53" s="5"/>
      <c r="H53" s="5"/>
      <c r="I53" s="5"/>
      <c r="J53" s="5"/>
      <c r="K53" s="96"/>
      <c r="L53" s="96"/>
    </row>
    <row r="54" spans="1:12" x14ac:dyDescent="0.25">
      <c r="A54" s="5"/>
      <c r="B54" s="5"/>
      <c r="C54" s="38"/>
      <c r="D54" s="38"/>
      <c r="E54" s="5"/>
      <c r="F54" s="5"/>
      <c r="G54" s="5"/>
      <c r="H54" s="5"/>
      <c r="I54" s="5"/>
      <c r="J54" s="5"/>
      <c r="K54" s="96"/>
      <c r="L54" s="96"/>
    </row>
  </sheetData>
  <sheetProtection sheet="1" objects="1" scenarios="1" selectLockedCells="1"/>
  <mergeCells count="7">
    <mergeCell ref="A38:D38"/>
    <mergeCell ref="A39:D39"/>
    <mergeCell ref="A40:D40"/>
    <mergeCell ref="A1:D1"/>
    <mergeCell ref="A29:D29"/>
    <mergeCell ref="A30:D30"/>
    <mergeCell ref="A31:D31"/>
  </mergeCells>
  <phoneticPr fontId="0" type="noConversion"/>
  <printOptions horizontalCentered="1"/>
  <pageMargins left="0.5" right="0.5" top="0.5" bottom="0.75" header="0.5" footer="0.5"/>
  <pageSetup orientation="portrait" verticalDpi="300" r:id="rId1"/>
  <headerFooter alignWithMargins="0">
    <oddFooter>&amp;C&amp;"Verdana,Regular"&amp;A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4"/>
  <sheetViews>
    <sheetView topLeftCell="A29" workbookViewId="0">
      <selection activeCell="B46" sqref="B46"/>
    </sheetView>
  </sheetViews>
  <sheetFormatPr defaultColWidth="9.109375" defaultRowHeight="13.2" x14ac:dyDescent="0.25"/>
  <cols>
    <col min="1" max="1" width="15.6640625" style="34" customWidth="1"/>
    <col min="2" max="2" width="30.44140625" style="34" customWidth="1"/>
    <col min="3" max="3" width="19.6640625" style="40" customWidth="1"/>
    <col min="4" max="4" width="27.5546875" style="40" customWidth="1"/>
    <col min="5" max="5" width="1.6640625" style="34" customWidth="1"/>
    <col min="6" max="10" width="9.109375" style="34"/>
    <col min="11" max="16384" width="9.109375" style="49"/>
  </cols>
  <sheetData>
    <row r="1" spans="1:12" ht="27" customHeight="1" x14ac:dyDescent="0.25">
      <c r="A1" s="115"/>
      <c r="B1" s="115"/>
      <c r="C1" s="115"/>
      <c r="D1" s="115"/>
      <c r="E1" s="5"/>
      <c r="F1" s="5"/>
      <c r="G1" s="5"/>
      <c r="H1" s="5"/>
      <c r="I1" s="5"/>
      <c r="J1" s="5"/>
      <c r="K1" s="48"/>
      <c r="L1" s="48"/>
    </row>
    <row r="2" spans="1:12" x14ac:dyDescent="0.25">
      <c r="A2" s="41"/>
      <c r="B2" s="41"/>
      <c r="C2" s="72"/>
      <c r="D2" s="72"/>
      <c r="E2" s="5"/>
      <c r="F2" s="5"/>
      <c r="G2" s="5"/>
      <c r="H2" s="5"/>
      <c r="I2" s="5"/>
      <c r="J2" s="5"/>
      <c r="K2" s="48"/>
      <c r="L2" s="48"/>
    </row>
    <row r="3" spans="1:12" x14ac:dyDescent="0.25">
      <c r="A3" s="41"/>
      <c r="B3" s="41"/>
      <c r="C3" s="72"/>
      <c r="D3" s="72"/>
      <c r="E3" s="5"/>
      <c r="F3" s="5"/>
      <c r="G3" s="5"/>
      <c r="H3" s="5"/>
      <c r="I3" s="5"/>
      <c r="J3" s="5"/>
      <c r="K3" s="48"/>
      <c r="L3" s="48"/>
    </row>
    <row r="4" spans="1:12" x14ac:dyDescent="0.25">
      <c r="A4" s="41"/>
      <c r="B4" s="41"/>
      <c r="C4" s="72"/>
      <c r="D4" s="72"/>
      <c r="E4" s="5"/>
      <c r="F4" s="5" t="s">
        <v>59</v>
      </c>
      <c r="G4" s="5"/>
      <c r="H4" s="5"/>
      <c r="I4" s="5"/>
      <c r="J4" s="5"/>
      <c r="K4" s="48">
        <v>1</v>
      </c>
      <c r="L4" s="48"/>
    </row>
    <row r="5" spans="1:12" x14ac:dyDescent="0.25">
      <c r="A5" s="41"/>
      <c r="B5" s="41"/>
      <c r="C5" s="72"/>
      <c r="D5" s="72"/>
      <c r="E5" s="5"/>
      <c r="F5" s="5"/>
      <c r="G5" s="5"/>
      <c r="H5" s="5"/>
      <c r="I5" s="5"/>
      <c r="J5" s="5"/>
      <c r="K5" s="48"/>
      <c r="L5" s="48"/>
    </row>
    <row r="6" spans="1:12" ht="13.8" thickBot="1" x14ac:dyDescent="0.3">
      <c r="A6" s="41"/>
      <c r="B6" s="41"/>
      <c r="C6" s="72"/>
      <c r="D6" s="72"/>
      <c r="E6" s="5"/>
      <c r="F6" s="5"/>
      <c r="G6" s="5"/>
      <c r="H6" s="5"/>
      <c r="I6" s="5"/>
      <c r="J6" s="5"/>
      <c r="K6" s="48"/>
      <c r="L6" s="48"/>
    </row>
    <row r="7" spans="1:12" ht="14.4" thickTop="1" x14ac:dyDescent="0.25">
      <c r="A7" s="65"/>
      <c r="B7" s="73"/>
      <c r="C7" s="74"/>
      <c r="D7" s="75" t="s">
        <v>50</v>
      </c>
      <c r="E7" s="5"/>
      <c r="F7" s="32" t="s">
        <v>18</v>
      </c>
      <c r="G7" s="5"/>
      <c r="H7" s="5"/>
      <c r="I7" s="5"/>
      <c r="J7" s="5"/>
      <c r="K7" s="48"/>
      <c r="L7" s="48"/>
    </row>
    <row r="8" spans="1:12" ht="13.8" x14ac:dyDescent="0.25">
      <c r="A8" s="45"/>
      <c r="B8" s="76"/>
      <c r="C8" s="77" t="s">
        <v>60</v>
      </c>
      <c r="D8" s="78" t="s">
        <v>41</v>
      </c>
      <c r="E8" s="5"/>
      <c r="F8" s="5"/>
      <c r="G8" s="5"/>
      <c r="H8" s="5"/>
      <c r="I8" s="5"/>
      <c r="J8" s="5"/>
      <c r="K8" s="48"/>
      <c r="L8" s="48"/>
    </row>
    <row r="9" spans="1:12" ht="14.4" thickBot="1" x14ac:dyDescent="0.3">
      <c r="A9" s="79"/>
      <c r="B9" s="80"/>
      <c r="C9" s="81" t="s">
        <v>63</v>
      </c>
      <c r="D9" s="99" t="s">
        <v>39</v>
      </c>
      <c r="E9" s="5"/>
      <c r="F9" s="5" t="s">
        <v>27</v>
      </c>
      <c r="G9" s="5"/>
      <c r="H9" s="5"/>
      <c r="I9" s="5"/>
      <c r="J9" s="5"/>
      <c r="K9" s="48"/>
      <c r="L9" s="48"/>
    </row>
    <row r="10" spans="1:12" ht="6" customHeight="1" thickTop="1" x14ac:dyDescent="0.25">
      <c r="A10" s="82"/>
      <c r="B10" s="83"/>
      <c r="C10" s="84"/>
      <c r="D10" s="85"/>
      <c r="E10" s="5"/>
      <c r="F10" s="5"/>
      <c r="G10" s="5"/>
      <c r="H10" s="5"/>
      <c r="I10" s="5"/>
      <c r="J10" s="5"/>
      <c r="K10" s="48"/>
      <c r="L10" s="48"/>
    </row>
    <row r="11" spans="1:12" x14ac:dyDescent="0.25">
      <c r="A11" s="54" t="s">
        <v>0</v>
      </c>
      <c r="B11" s="45"/>
      <c r="C11" s="55">
        <v>6</v>
      </c>
      <c r="D11" s="55">
        <v>6</v>
      </c>
      <c r="E11" s="5"/>
      <c r="F11" s="5" t="s">
        <v>52</v>
      </c>
      <c r="G11" s="5"/>
      <c r="H11" s="5"/>
      <c r="I11" s="5"/>
      <c r="J11" s="5"/>
      <c r="K11" s="48"/>
      <c r="L11" s="48"/>
    </row>
    <row r="12" spans="1:12" x14ac:dyDescent="0.25">
      <c r="A12" s="54" t="s">
        <v>1</v>
      </c>
      <c r="B12" s="41"/>
      <c r="C12" s="56">
        <f>SUM(C11-C13)</f>
        <v>3.5999999999999996</v>
      </c>
      <c r="D12" s="56">
        <v>0</v>
      </c>
      <c r="E12" s="5"/>
      <c r="F12" s="5" t="s">
        <v>26</v>
      </c>
      <c r="G12" s="5"/>
      <c r="H12" s="5"/>
      <c r="I12" s="5"/>
      <c r="J12" s="5"/>
      <c r="K12" s="48"/>
      <c r="L12" s="48"/>
    </row>
    <row r="13" spans="1:12" x14ac:dyDescent="0.25">
      <c r="A13" s="57" t="s">
        <v>2</v>
      </c>
      <c r="B13" s="42"/>
      <c r="C13" s="58">
        <f>C11*C14</f>
        <v>2.4000000000000004</v>
      </c>
      <c r="D13" s="58">
        <f>D11-D12</f>
        <v>6</v>
      </c>
      <c r="E13" s="5">
        <v>212</v>
      </c>
      <c r="F13" s="5"/>
      <c r="G13" s="5"/>
      <c r="H13" s="5"/>
      <c r="I13" s="5"/>
      <c r="J13" s="5"/>
      <c r="K13" s="48"/>
      <c r="L13" s="48"/>
    </row>
    <row r="14" spans="1:12" x14ac:dyDescent="0.25">
      <c r="A14" s="59" t="s">
        <v>3</v>
      </c>
      <c r="B14" s="46"/>
      <c r="C14" s="60">
        <v>0.4</v>
      </c>
      <c r="D14" s="60">
        <f>D13/D11</f>
        <v>1</v>
      </c>
      <c r="E14" s="5">
        <v>212</v>
      </c>
      <c r="F14" s="5"/>
      <c r="G14" s="5"/>
      <c r="H14" s="5"/>
      <c r="I14" s="5"/>
      <c r="J14" s="5"/>
      <c r="K14" s="48"/>
      <c r="L14" s="48"/>
    </row>
    <row r="15" spans="1:12" ht="6" customHeight="1" x14ac:dyDescent="0.25">
      <c r="A15" s="2"/>
      <c r="B15" s="1"/>
      <c r="C15" s="3"/>
      <c r="D15" s="3"/>
      <c r="E15" s="5">
        <v>213</v>
      </c>
      <c r="F15" s="5"/>
      <c r="G15" s="5"/>
      <c r="H15" s="5"/>
      <c r="I15" s="5"/>
      <c r="J15" s="5"/>
      <c r="K15" s="48"/>
      <c r="L15" s="48"/>
    </row>
    <row r="16" spans="1:12" x14ac:dyDescent="0.25">
      <c r="A16" s="54" t="s">
        <v>4</v>
      </c>
      <c r="B16" s="45"/>
      <c r="C16" s="61">
        <v>6.59</v>
      </c>
      <c r="D16" s="61">
        <v>12.43</v>
      </c>
      <c r="E16" s="5"/>
      <c r="F16" s="5" t="s">
        <v>25</v>
      </c>
      <c r="G16" s="5"/>
      <c r="H16" s="5"/>
      <c r="I16" s="5"/>
      <c r="J16" s="5"/>
      <c r="K16" s="48"/>
      <c r="L16" s="48"/>
    </row>
    <row r="17" spans="1:13" x14ac:dyDescent="0.25">
      <c r="A17" s="54" t="s">
        <v>5</v>
      </c>
      <c r="B17" s="41"/>
      <c r="C17" s="4">
        <f>SUM(C21*C22)</f>
        <v>0.703125</v>
      </c>
      <c r="D17" s="4">
        <v>0</v>
      </c>
      <c r="E17" s="5"/>
      <c r="F17" s="5"/>
      <c r="G17" s="5"/>
      <c r="H17" s="5"/>
      <c r="I17" s="5"/>
      <c r="J17" s="5"/>
      <c r="K17" s="48"/>
      <c r="L17" s="48"/>
    </row>
    <row r="18" spans="1:13" x14ac:dyDescent="0.25">
      <c r="A18" s="47" t="s">
        <v>54</v>
      </c>
      <c r="B18" s="41"/>
      <c r="C18" s="62">
        <v>6.75</v>
      </c>
      <c r="D18" s="4">
        <v>0</v>
      </c>
      <c r="E18" s="5"/>
      <c r="F18" s="5" t="s">
        <v>25</v>
      </c>
      <c r="G18" s="5"/>
      <c r="H18" s="5"/>
      <c r="I18" s="5"/>
      <c r="J18" s="5"/>
      <c r="K18" s="48"/>
      <c r="L18" s="48"/>
    </row>
    <row r="19" spans="1:13" x14ac:dyDescent="0.25">
      <c r="A19" s="47" t="s">
        <v>55</v>
      </c>
      <c r="B19" s="43"/>
      <c r="C19" s="63">
        <f>SUM(C18*0.25)</f>
        <v>1.6875</v>
      </c>
      <c r="D19" s="63">
        <v>0</v>
      </c>
      <c r="E19" s="5"/>
      <c r="F19" s="5"/>
      <c r="G19" s="5"/>
      <c r="H19" s="5"/>
      <c r="I19" s="5"/>
      <c r="J19" s="5"/>
      <c r="K19" s="48"/>
      <c r="L19" s="48"/>
    </row>
    <row r="20" spans="1:13" x14ac:dyDescent="0.25">
      <c r="A20" s="47" t="s">
        <v>56</v>
      </c>
      <c r="B20" s="44"/>
      <c r="C20" s="63">
        <f>SUM(C18:C19)</f>
        <v>8.4375</v>
      </c>
      <c r="D20" s="63">
        <v>0</v>
      </c>
      <c r="E20" s="5"/>
      <c r="G20" s="5"/>
      <c r="H20" s="5"/>
      <c r="I20" s="5"/>
      <c r="J20" s="5"/>
      <c r="K20" s="48"/>
      <c r="L20" s="48"/>
    </row>
    <row r="21" spans="1:13" x14ac:dyDescent="0.25">
      <c r="A21" s="47" t="s">
        <v>57</v>
      </c>
      <c r="B21" s="44"/>
      <c r="C21" s="63">
        <f>C20/60</f>
        <v>0.140625</v>
      </c>
      <c r="D21" s="63">
        <f>D20/60</f>
        <v>0</v>
      </c>
      <c r="E21" s="5"/>
      <c r="F21" s="39"/>
      <c r="G21" s="5"/>
      <c r="H21" s="5"/>
      <c r="I21" s="5"/>
      <c r="J21" s="5"/>
      <c r="K21" s="48"/>
      <c r="L21" s="48"/>
      <c r="M21" s="53"/>
    </row>
    <row r="22" spans="1:13" x14ac:dyDescent="0.25">
      <c r="A22" s="47" t="s">
        <v>58</v>
      </c>
      <c r="B22" s="43"/>
      <c r="C22" s="111">
        <v>5</v>
      </c>
      <c r="D22" s="86">
        <v>0</v>
      </c>
      <c r="E22" s="5"/>
      <c r="F22" s="5" t="s">
        <v>25</v>
      </c>
      <c r="G22" s="5"/>
      <c r="H22" s="5"/>
      <c r="I22" s="5"/>
      <c r="J22" s="5"/>
      <c r="K22" s="48"/>
      <c r="L22" s="48"/>
    </row>
    <row r="23" spans="1:13" x14ac:dyDescent="0.25">
      <c r="A23" s="54" t="s">
        <v>51</v>
      </c>
      <c r="B23" s="41"/>
      <c r="C23" s="4">
        <f>SUM(C13*0.07)</f>
        <v>0.16800000000000004</v>
      </c>
      <c r="D23" s="4">
        <v>0</v>
      </c>
      <c r="E23" s="5"/>
      <c r="F23" s="5"/>
      <c r="G23" s="5"/>
      <c r="H23" s="5"/>
      <c r="I23" s="5"/>
      <c r="J23" s="5"/>
      <c r="K23" s="48"/>
      <c r="L23" s="48"/>
    </row>
    <row r="24" spans="1:13" x14ac:dyDescent="0.25">
      <c r="A24" s="57" t="s">
        <v>9</v>
      </c>
      <c r="B24" s="42"/>
      <c r="C24" s="64">
        <f>C23+C17+C16</f>
        <v>7.461125</v>
      </c>
      <c r="D24" s="64">
        <f>D23+D17+D16</f>
        <v>12.43</v>
      </c>
      <c r="E24" s="5"/>
      <c r="F24" s="5"/>
      <c r="G24" s="5"/>
      <c r="H24" s="5"/>
      <c r="I24" s="5"/>
      <c r="J24" s="5"/>
      <c r="K24" s="48"/>
      <c r="L24" s="48"/>
    </row>
    <row r="25" spans="1:13" ht="6" customHeight="1" x14ac:dyDescent="0.25">
      <c r="A25" s="2"/>
      <c r="B25" s="1"/>
      <c r="C25" s="4"/>
      <c r="D25" s="4"/>
      <c r="E25" s="5"/>
      <c r="F25" s="5"/>
      <c r="G25" s="5"/>
      <c r="H25" s="5"/>
      <c r="I25" s="5"/>
      <c r="J25" s="5"/>
      <c r="K25" s="48"/>
      <c r="L25" s="48"/>
    </row>
    <row r="26" spans="1:13" x14ac:dyDescent="0.25">
      <c r="A26" s="54" t="s">
        <v>6</v>
      </c>
      <c r="B26" s="41"/>
      <c r="C26" s="55">
        <v>4</v>
      </c>
      <c r="D26" s="55">
        <v>4</v>
      </c>
      <c r="E26" s="5"/>
      <c r="F26" s="5" t="s">
        <v>25</v>
      </c>
      <c r="G26" s="5"/>
      <c r="H26" s="5"/>
      <c r="I26" s="5"/>
      <c r="J26" s="5"/>
      <c r="K26" s="48"/>
      <c r="L26" s="48"/>
    </row>
    <row r="27" spans="1:13" x14ac:dyDescent="0.25">
      <c r="A27" s="54" t="s">
        <v>7</v>
      </c>
      <c r="B27" s="41"/>
      <c r="C27" s="56">
        <f>(C13*16)/C26</f>
        <v>9.6000000000000014</v>
      </c>
      <c r="D27" s="56">
        <f>(D13*16)/D26</f>
        <v>24</v>
      </c>
      <c r="E27" s="5"/>
      <c r="F27" s="5"/>
      <c r="G27" s="5"/>
      <c r="H27" s="5"/>
      <c r="I27" s="5"/>
      <c r="J27" s="5"/>
      <c r="K27" s="48"/>
      <c r="L27" s="48"/>
    </row>
    <row r="28" spans="1:13" x14ac:dyDescent="0.25">
      <c r="A28" s="57" t="s">
        <v>10</v>
      </c>
      <c r="B28" s="42"/>
      <c r="C28" s="64">
        <f>C24/C27</f>
        <v>0.77720052083333324</v>
      </c>
      <c r="D28" s="64">
        <f>D24/D27</f>
        <v>0.51791666666666669</v>
      </c>
      <c r="E28" s="5"/>
      <c r="F28" s="5"/>
      <c r="G28" s="5"/>
      <c r="H28" s="5"/>
      <c r="I28" s="5"/>
      <c r="J28" s="5"/>
      <c r="K28" s="48"/>
      <c r="L28" s="48"/>
    </row>
    <row r="29" spans="1:13" s="53" customFormat="1" x14ac:dyDescent="0.25">
      <c r="A29" s="116"/>
      <c r="B29" s="116"/>
      <c r="C29" s="116"/>
      <c r="D29" s="116"/>
      <c r="E29" s="5"/>
      <c r="F29" s="5"/>
      <c r="G29" s="5"/>
      <c r="H29" s="5"/>
      <c r="I29" s="5"/>
      <c r="J29" s="5"/>
      <c r="K29" s="48"/>
      <c r="L29" s="48"/>
    </row>
    <row r="30" spans="1:13" x14ac:dyDescent="0.25">
      <c r="A30" s="117" t="s">
        <v>8</v>
      </c>
      <c r="B30" s="118"/>
      <c r="C30" s="118"/>
      <c r="D30" s="119"/>
      <c r="E30" s="5"/>
      <c r="F30" s="5"/>
      <c r="G30" s="5"/>
      <c r="H30" s="5"/>
      <c r="I30" s="5"/>
      <c r="J30" s="5"/>
      <c r="K30" s="48"/>
      <c r="L30" s="48"/>
    </row>
    <row r="31" spans="1:13" ht="6" customHeight="1" x14ac:dyDescent="0.25">
      <c r="A31" s="112"/>
      <c r="B31" s="113"/>
      <c r="C31" s="113"/>
      <c r="D31" s="114"/>
      <c r="E31" s="5"/>
      <c r="F31" s="5"/>
      <c r="G31" s="5"/>
      <c r="H31" s="5"/>
      <c r="I31" s="5"/>
      <c r="J31" s="5"/>
      <c r="K31" s="48"/>
      <c r="L31" s="48"/>
    </row>
    <row r="32" spans="1:13" x14ac:dyDescent="0.25">
      <c r="A32" s="54" t="s">
        <v>10</v>
      </c>
      <c r="B32" s="45"/>
      <c r="C32" s="65"/>
      <c r="D32" s="4">
        <f>D28</f>
        <v>0.51791666666666669</v>
      </c>
      <c r="E32" s="5"/>
      <c r="F32" s="5"/>
      <c r="G32" s="5"/>
      <c r="H32" s="5"/>
      <c r="I32" s="5"/>
      <c r="J32" s="5"/>
      <c r="K32" s="48"/>
      <c r="L32" s="48"/>
    </row>
    <row r="33" spans="1:12" x14ac:dyDescent="0.25">
      <c r="A33" s="54" t="s">
        <v>13</v>
      </c>
      <c r="B33" s="45"/>
      <c r="C33" s="65"/>
      <c r="D33" s="61">
        <v>6</v>
      </c>
      <c r="E33" s="5"/>
      <c r="F33" s="5" t="s">
        <v>25</v>
      </c>
      <c r="G33" s="5"/>
      <c r="H33" s="5"/>
      <c r="I33" s="5"/>
      <c r="J33" s="5"/>
      <c r="K33" s="48"/>
      <c r="L33" s="48"/>
    </row>
    <row r="34" spans="1:12" x14ac:dyDescent="0.25">
      <c r="A34" s="54" t="s">
        <v>14</v>
      </c>
      <c r="B34" s="45"/>
      <c r="C34" s="65"/>
      <c r="D34" s="4">
        <f>D33+D32</f>
        <v>6.5179166666666664</v>
      </c>
      <c r="E34" s="5"/>
      <c r="F34" s="5"/>
      <c r="G34" s="5"/>
      <c r="H34" s="5"/>
      <c r="I34" s="5"/>
      <c r="J34" s="5"/>
      <c r="K34" s="48"/>
      <c r="L34" s="48"/>
    </row>
    <row r="35" spans="1:12" x14ac:dyDescent="0.25">
      <c r="A35" s="54" t="s">
        <v>15</v>
      </c>
      <c r="B35" s="45"/>
      <c r="C35" s="65"/>
      <c r="D35" s="61">
        <v>11</v>
      </c>
      <c r="E35" s="5"/>
      <c r="F35" s="5" t="s">
        <v>25</v>
      </c>
      <c r="G35" s="5"/>
      <c r="H35" s="5"/>
      <c r="I35" s="5"/>
      <c r="J35" s="5"/>
      <c r="K35" s="48"/>
      <c r="L35" s="48"/>
    </row>
    <row r="36" spans="1:12" x14ac:dyDescent="0.25">
      <c r="A36" s="2" t="s">
        <v>16</v>
      </c>
      <c r="B36" s="1"/>
      <c r="C36" s="66"/>
      <c r="D36" s="67">
        <f>D35-D34</f>
        <v>4.4820833333333336</v>
      </c>
      <c r="E36" s="5"/>
      <c r="F36" s="5"/>
      <c r="G36" s="5"/>
      <c r="H36" s="5"/>
      <c r="I36" s="5"/>
      <c r="J36" s="5"/>
      <c r="K36" s="48"/>
      <c r="L36" s="48"/>
    </row>
    <row r="37" spans="1:12" x14ac:dyDescent="0.25">
      <c r="A37" s="57" t="s">
        <v>17</v>
      </c>
      <c r="B37" s="42"/>
      <c r="C37" s="68"/>
      <c r="D37" s="69">
        <f>D36/D35</f>
        <v>0.40746212121212122</v>
      </c>
      <c r="E37" s="5"/>
      <c r="F37" s="5"/>
      <c r="G37" s="5"/>
      <c r="H37" s="5"/>
      <c r="I37" s="5"/>
      <c r="J37" s="5"/>
      <c r="K37" s="48"/>
      <c r="L37" s="48"/>
    </row>
    <row r="38" spans="1:12" s="53" customFormat="1" x14ac:dyDescent="0.25">
      <c r="A38" s="116"/>
      <c r="B38" s="116"/>
      <c r="C38" s="116"/>
      <c r="D38" s="116"/>
      <c r="E38" s="5"/>
      <c r="F38" s="5"/>
      <c r="G38" s="5"/>
      <c r="H38" s="5"/>
      <c r="I38" s="5"/>
      <c r="J38" s="5"/>
      <c r="K38" s="48"/>
      <c r="L38" s="48"/>
    </row>
    <row r="39" spans="1:12" s="53" customFormat="1" x14ac:dyDescent="0.25">
      <c r="A39" s="117" t="s">
        <v>24</v>
      </c>
      <c r="B39" s="118"/>
      <c r="C39" s="118"/>
      <c r="D39" s="119"/>
      <c r="E39" s="5"/>
      <c r="F39" s="5"/>
      <c r="G39" s="5"/>
      <c r="H39" s="5"/>
      <c r="I39" s="5"/>
      <c r="J39" s="5"/>
      <c r="K39" s="48"/>
      <c r="L39" s="48"/>
    </row>
    <row r="40" spans="1:12" s="53" customFormat="1" ht="6" customHeight="1" x14ac:dyDescent="0.25">
      <c r="A40" s="112"/>
      <c r="B40" s="113"/>
      <c r="C40" s="113"/>
      <c r="D40" s="114"/>
      <c r="E40" s="5"/>
      <c r="F40" s="5"/>
      <c r="G40" s="5"/>
      <c r="H40" s="5"/>
      <c r="I40" s="5"/>
      <c r="J40" s="5"/>
      <c r="K40" s="48"/>
      <c r="L40" s="48"/>
    </row>
    <row r="41" spans="1:12" x14ac:dyDescent="0.25">
      <c r="A41" s="54" t="s">
        <v>12</v>
      </c>
      <c r="B41" s="45"/>
      <c r="C41" s="65"/>
      <c r="D41" s="4">
        <f>C28-D28</f>
        <v>0.25928385416666655</v>
      </c>
      <c r="E41" s="5"/>
      <c r="F41" s="5"/>
      <c r="G41" s="5"/>
      <c r="H41" s="5"/>
      <c r="I41" s="5"/>
      <c r="J41" s="5"/>
      <c r="K41" s="48"/>
      <c r="L41" s="48"/>
    </row>
    <row r="42" spans="1:12" x14ac:dyDescent="0.25">
      <c r="A42" s="54" t="s">
        <v>20</v>
      </c>
      <c r="B42" s="45"/>
      <c r="C42" s="65"/>
      <c r="D42" s="70">
        <v>30</v>
      </c>
      <c r="E42" s="5"/>
      <c r="F42" s="5" t="s">
        <v>25</v>
      </c>
      <c r="G42" s="5"/>
      <c r="H42" s="5"/>
      <c r="I42" s="5"/>
      <c r="J42" s="5"/>
      <c r="K42" s="48"/>
      <c r="L42" s="48"/>
    </row>
    <row r="43" spans="1:12" x14ac:dyDescent="0.25">
      <c r="A43" s="54" t="s">
        <v>19</v>
      </c>
      <c r="B43" s="45"/>
      <c r="C43" s="65"/>
      <c r="D43" s="70">
        <v>362</v>
      </c>
      <c r="E43" s="5"/>
      <c r="F43" s="5" t="s">
        <v>25</v>
      </c>
      <c r="G43" s="5"/>
      <c r="H43" s="5"/>
      <c r="I43" s="5"/>
      <c r="J43" s="5"/>
      <c r="K43" s="48"/>
      <c r="L43" s="48"/>
    </row>
    <row r="44" spans="1:12" x14ac:dyDescent="0.25">
      <c r="A44" s="57" t="s">
        <v>11</v>
      </c>
      <c r="B44" s="42"/>
      <c r="C44" s="71"/>
      <c r="D44" s="64">
        <f>D41*D42*D43</f>
        <v>2815.8226562499985</v>
      </c>
      <c r="E44" s="5"/>
      <c r="F44" s="5"/>
      <c r="G44" s="5"/>
      <c r="H44" s="5"/>
      <c r="I44" s="5"/>
      <c r="J44" s="5"/>
      <c r="K44" s="48"/>
      <c r="L44" s="48"/>
    </row>
    <row r="45" spans="1:12" x14ac:dyDescent="0.25">
      <c r="A45" s="92"/>
      <c r="B45" s="92"/>
      <c r="C45" s="93"/>
      <c r="D45" s="93"/>
      <c r="E45" s="5"/>
      <c r="F45" s="5"/>
      <c r="G45" s="5"/>
      <c r="H45" s="5"/>
      <c r="I45" s="5"/>
      <c r="J45" s="5"/>
      <c r="K45" s="48"/>
      <c r="L45" s="48"/>
    </row>
    <row r="46" spans="1:12" x14ac:dyDescent="0.25">
      <c r="A46" s="94" t="s">
        <v>21</v>
      </c>
      <c r="B46" s="92" t="s">
        <v>98</v>
      </c>
      <c r="C46" s="93"/>
      <c r="D46" s="93"/>
      <c r="E46" s="5"/>
      <c r="F46" s="5" t="s">
        <v>28</v>
      </c>
      <c r="G46" s="5"/>
      <c r="H46" s="5"/>
      <c r="I46" s="5"/>
      <c r="J46" s="5"/>
      <c r="K46" s="48"/>
      <c r="L46" s="48"/>
    </row>
    <row r="47" spans="1:12" x14ac:dyDescent="0.25">
      <c r="A47" s="94" t="s">
        <v>22</v>
      </c>
      <c r="B47" s="92"/>
      <c r="C47" s="93"/>
      <c r="D47" s="93"/>
      <c r="E47" s="5"/>
      <c r="F47" s="5"/>
      <c r="G47" s="5"/>
      <c r="H47" s="5"/>
      <c r="I47" s="5"/>
      <c r="J47" s="5"/>
      <c r="K47" s="48"/>
      <c r="L47" s="48"/>
    </row>
    <row r="48" spans="1:12" x14ac:dyDescent="0.25">
      <c r="A48" s="94"/>
      <c r="B48" s="92"/>
      <c r="C48" s="93"/>
      <c r="D48" s="93"/>
      <c r="E48" s="5"/>
      <c r="F48" s="5" t="s">
        <v>29</v>
      </c>
      <c r="G48" s="5"/>
      <c r="H48" s="5"/>
      <c r="I48" s="5"/>
      <c r="J48" s="5"/>
      <c r="K48" s="48"/>
      <c r="L48" s="48"/>
    </row>
    <row r="49" spans="1:12" x14ac:dyDescent="0.25">
      <c r="A49" s="94" t="s">
        <v>23</v>
      </c>
      <c r="B49" s="95">
        <f ca="1">TODAY()</f>
        <v>42258</v>
      </c>
      <c r="C49" s="93"/>
      <c r="D49" s="93"/>
      <c r="E49" s="5"/>
      <c r="F49" s="5" t="s">
        <v>30</v>
      </c>
      <c r="G49" s="5"/>
      <c r="H49" s="5"/>
      <c r="I49" s="5"/>
      <c r="J49" s="5"/>
      <c r="K49" s="48"/>
      <c r="L49" s="48"/>
    </row>
    <row r="50" spans="1:12" x14ac:dyDescent="0.25">
      <c r="A50" s="5"/>
      <c r="B50" s="5"/>
      <c r="C50" s="38"/>
      <c r="D50" s="38"/>
      <c r="E50" s="5"/>
      <c r="F50" s="5"/>
      <c r="G50" s="5"/>
      <c r="H50" s="5"/>
      <c r="I50" s="5"/>
      <c r="J50" s="5"/>
      <c r="K50" s="48"/>
      <c r="L50" s="48"/>
    </row>
    <row r="51" spans="1:12" x14ac:dyDescent="0.25">
      <c r="A51" s="5"/>
      <c r="B51" s="5"/>
      <c r="C51" s="38"/>
      <c r="D51" s="38"/>
      <c r="E51" s="5"/>
      <c r="F51" s="5"/>
      <c r="G51" s="5"/>
      <c r="H51" s="5"/>
      <c r="I51" s="5"/>
      <c r="J51" s="5"/>
      <c r="K51" s="48"/>
      <c r="L51" s="48"/>
    </row>
    <row r="52" spans="1:12" x14ac:dyDescent="0.25">
      <c r="A52" s="5"/>
      <c r="B52" s="5"/>
      <c r="C52" s="38"/>
      <c r="D52" s="38"/>
      <c r="E52" s="5"/>
      <c r="F52" s="5"/>
      <c r="G52" s="5"/>
      <c r="H52" s="5"/>
      <c r="I52" s="5"/>
      <c r="J52" s="5"/>
      <c r="K52" s="48"/>
      <c r="L52" s="48"/>
    </row>
    <row r="53" spans="1:12" x14ac:dyDescent="0.25">
      <c r="A53" s="5"/>
      <c r="B53" s="5"/>
      <c r="C53" s="38"/>
      <c r="D53" s="38"/>
      <c r="E53" s="5"/>
      <c r="F53" s="5"/>
      <c r="G53" s="5"/>
      <c r="H53" s="5"/>
      <c r="I53" s="5"/>
      <c r="J53" s="5"/>
      <c r="K53" s="48"/>
      <c r="L53" s="48"/>
    </row>
    <row r="54" spans="1:12" x14ac:dyDescent="0.25">
      <c r="A54" s="5"/>
      <c r="B54" s="5"/>
      <c r="C54" s="38"/>
      <c r="D54" s="38"/>
      <c r="E54" s="5"/>
      <c r="F54" s="5"/>
      <c r="G54" s="5"/>
      <c r="H54" s="5"/>
      <c r="I54" s="5"/>
      <c r="J54" s="5"/>
      <c r="K54" s="48"/>
      <c r="L54" s="48"/>
    </row>
  </sheetData>
  <sheetProtection sheet="1" objects="1" scenarios="1" selectLockedCells="1"/>
  <mergeCells count="7">
    <mergeCell ref="A38:D38"/>
    <mergeCell ref="A39:D39"/>
    <mergeCell ref="A40:D40"/>
    <mergeCell ref="A1:D1"/>
    <mergeCell ref="A29:D29"/>
    <mergeCell ref="A30:D30"/>
    <mergeCell ref="A31:D31"/>
  </mergeCells>
  <phoneticPr fontId="0" type="noConversion"/>
  <printOptions horizontalCentered="1"/>
  <pageMargins left="0.5" right="0.5" top="0.5" bottom="0.75" header="0.5" footer="0.5"/>
  <pageSetup orientation="portrait" verticalDpi="300" r:id="rId1"/>
  <headerFooter alignWithMargins="0">
    <oddFooter>&amp;C&amp;"Verdana,Regular"&amp;A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4"/>
  <sheetViews>
    <sheetView topLeftCell="A23" workbookViewId="0">
      <selection activeCell="B46" sqref="B46"/>
    </sheetView>
  </sheetViews>
  <sheetFormatPr defaultColWidth="9.109375" defaultRowHeight="13.2" x14ac:dyDescent="0.25"/>
  <cols>
    <col min="1" max="1" width="15.6640625" style="34" customWidth="1"/>
    <col min="2" max="2" width="30.44140625" style="34" customWidth="1"/>
    <col min="3" max="3" width="19.6640625" style="40" customWidth="1"/>
    <col min="4" max="4" width="27.5546875" style="40" customWidth="1"/>
    <col min="5" max="5" width="1.6640625" style="34" customWidth="1"/>
    <col min="6" max="10" width="9.109375" style="34"/>
    <col min="11" max="16384" width="9.109375" style="49"/>
  </cols>
  <sheetData>
    <row r="1" spans="1:12" ht="27" customHeight="1" x14ac:dyDescent="0.25">
      <c r="A1" s="115"/>
      <c r="B1" s="115"/>
      <c r="C1" s="115"/>
      <c r="D1" s="115"/>
      <c r="E1" s="5"/>
      <c r="F1" s="5"/>
      <c r="G1" s="5"/>
      <c r="H1" s="5"/>
      <c r="I1" s="5"/>
      <c r="J1" s="5"/>
      <c r="K1" s="48"/>
      <c r="L1" s="48"/>
    </row>
    <row r="2" spans="1:12" x14ac:dyDescent="0.25">
      <c r="A2" s="41"/>
      <c r="B2" s="41"/>
      <c r="C2" s="72"/>
      <c r="D2" s="72"/>
      <c r="E2" s="5"/>
      <c r="F2" s="5"/>
      <c r="G2" s="5"/>
      <c r="H2" s="5"/>
      <c r="I2" s="5"/>
      <c r="J2" s="5"/>
      <c r="K2" s="48"/>
      <c r="L2" s="48"/>
    </row>
    <row r="3" spans="1:12" x14ac:dyDescent="0.25">
      <c r="A3" s="41"/>
      <c r="B3" s="41"/>
      <c r="C3" s="72"/>
      <c r="D3" s="72"/>
      <c r="E3" s="5"/>
      <c r="F3" s="5"/>
      <c r="G3" s="5"/>
      <c r="H3" s="5"/>
      <c r="I3" s="5"/>
      <c r="J3" s="5"/>
      <c r="K3" s="48"/>
      <c r="L3" s="48"/>
    </row>
    <row r="4" spans="1:12" x14ac:dyDescent="0.25">
      <c r="A4" s="41"/>
      <c r="B4" s="41"/>
      <c r="C4" s="72"/>
      <c r="D4" s="72"/>
      <c r="E4" s="5"/>
      <c r="F4" s="5" t="s">
        <v>59</v>
      </c>
      <c r="G4" s="5"/>
      <c r="H4" s="5"/>
      <c r="I4" s="5"/>
      <c r="J4" s="5"/>
      <c r="K4" s="48">
        <v>1</v>
      </c>
      <c r="L4" s="48"/>
    </row>
    <row r="5" spans="1:12" x14ac:dyDescent="0.25">
      <c r="A5" s="41"/>
      <c r="B5" s="41"/>
      <c r="C5" s="72"/>
      <c r="D5" s="72"/>
      <c r="E5" s="5"/>
      <c r="F5" s="5"/>
      <c r="G5" s="5"/>
      <c r="H5" s="5"/>
      <c r="I5" s="5"/>
      <c r="J5" s="5"/>
      <c r="K5" s="48"/>
      <c r="L5" s="48"/>
    </row>
    <row r="6" spans="1:12" ht="13.8" thickBot="1" x14ac:dyDescent="0.3">
      <c r="A6" s="41"/>
      <c r="B6" s="41"/>
      <c r="C6" s="72"/>
      <c r="D6" s="72"/>
      <c r="E6" s="5"/>
      <c r="F6" s="5"/>
      <c r="G6" s="5"/>
      <c r="H6" s="5"/>
      <c r="I6" s="5"/>
      <c r="J6" s="5"/>
      <c r="K6" s="48"/>
      <c r="L6" s="48"/>
    </row>
    <row r="7" spans="1:12" ht="14.4" thickTop="1" x14ac:dyDescent="0.25">
      <c r="A7" s="65"/>
      <c r="B7" s="73"/>
      <c r="C7" s="74"/>
      <c r="D7" s="75" t="s">
        <v>50</v>
      </c>
      <c r="E7" s="5"/>
      <c r="F7" s="32" t="s">
        <v>18</v>
      </c>
      <c r="G7" s="5"/>
      <c r="H7" s="5"/>
      <c r="I7" s="5"/>
      <c r="J7" s="5"/>
      <c r="K7" s="48"/>
      <c r="L7" s="48"/>
    </row>
    <row r="8" spans="1:12" ht="13.8" x14ac:dyDescent="0.25">
      <c r="A8" s="45"/>
      <c r="B8" s="76"/>
      <c r="C8" s="77" t="s">
        <v>42</v>
      </c>
      <c r="D8" s="78" t="s">
        <v>43</v>
      </c>
      <c r="E8" s="5"/>
      <c r="F8" s="5"/>
      <c r="G8" s="5"/>
      <c r="H8" s="5"/>
      <c r="I8" s="5"/>
      <c r="J8" s="5"/>
      <c r="K8" s="48"/>
      <c r="L8" s="48"/>
    </row>
    <row r="9" spans="1:12" ht="14.4" thickBot="1" x14ac:dyDescent="0.3">
      <c r="A9" s="79"/>
      <c r="B9" s="80"/>
      <c r="C9" s="81" t="s">
        <v>47</v>
      </c>
      <c r="D9" s="99" t="s">
        <v>39</v>
      </c>
      <c r="E9" s="5"/>
      <c r="F9" s="5" t="s">
        <v>27</v>
      </c>
      <c r="G9" s="5"/>
      <c r="H9" s="5"/>
      <c r="I9" s="5"/>
      <c r="J9" s="5"/>
      <c r="K9" s="48"/>
      <c r="L9" s="48"/>
    </row>
    <row r="10" spans="1:12" ht="6" customHeight="1" thickTop="1" x14ac:dyDescent="0.25">
      <c r="A10" s="82"/>
      <c r="B10" s="83"/>
      <c r="C10" s="84"/>
      <c r="D10" s="85"/>
      <c r="E10" s="5"/>
      <c r="F10" s="5"/>
      <c r="G10" s="5"/>
      <c r="H10" s="5"/>
      <c r="I10" s="5"/>
      <c r="J10" s="5"/>
      <c r="K10" s="48"/>
      <c r="L10" s="48"/>
    </row>
    <row r="11" spans="1:12" x14ac:dyDescent="0.25">
      <c r="A11" s="54" t="s">
        <v>0</v>
      </c>
      <c r="B11" s="45"/>
      <c r="C11" s="55">
        <v>50</v>
      </c>
      <c r="D11" s="55">
        <v>20</v>
      </c>
      <c r="E11" s="5"/>
      <c r="F11" s="5" t="s">
        <v>52</v>
      </c>
      <c r="G11" s="5"/>
      <c r="H11" s="5"/>
      <c r="I11" s="5"/>
      <c r="J11" s="5"/>
      <c r="K11" s="48"/>
      <c r="L11" s="48"/>
    </row>
    <row r="12" spans="1:12" x14ac:dyDescent="0.25">
      <c r="A12" s="54" t="s">
        <v>1</v>
      </c>
      <c r="B12" s="41"/>
      <c r="C12" s="56">
        <f>SUM(C11-C13)</f>
        <v>21.999999999999996</v>
      </c>
      <c r="D12" s="56">
        <v>0</v>
      </c>
      <c r="E12" s="5"/>
      <c r="F12" s="5" t="s">
        <v>26</v>
      </c>
      <c r="G12" s="5"/>
      <c r="H12" s="5"/>
      <c r="I12" s="5"/>
      <c r="J12" s="5"/>
      <c r="K12" s="48"/>
      <c r="L12" s="48"/>
    </row>
    <row r="13" spans="1:12" x14ac:dyDescent="0.25">
      <c r="A13" s="57" t="s">
        <v>2</v>
      </c>
      <c r="B13" s="42"/>
      <c r="C13" s="58">
        <f>SUM(C11*C14)</f>
        <v>28.000000000000004</v>
      </c>
      <c r="D13" s="58">
        <f>D11-D12</f>
        <v>20</v>
      </c>
      <c r="E13" s="5">
        <v>212</v>
      </c>
      <c r="F13" s="5"/>
      <c r="G13" s="5"/>
      <c r="H13" s="5"/>
      <c r="I13" s="5"/>
      <c r="J13" s="5"/>
      <c r="K13" s="48"/>
      <c r="L13" s="48"/>
    </row>
    <row r="14" spans="1:12" x14ac:dyDescent="0.25">
      <c r="A14" s="59" t="s">
        <v>3</v>
      </c>
      <c r="B14" s="46"/>
      <c r="C14" s="60">
        <v>0.56000000000000005</v>
      </c>
      <c r="D14" s="60">
        <f>D13/D11</f>
        <v>1</v>
      </c>
      <c r="E14" s="5">
        <v>212</v>
      </c>
      <c r="F14" s="5"/>
      <c r="G14" s="5"/>
      <c r="H14" s="5"/>
      <c r="I14" s="5"/>
      <c r="J14" s="5"/>
      <c r="K14" s="48"/>
      <c r="L14" s="48"/>
    </row>
    <row r="15" spans="1:12" ht="6" customHeight="1" x14ac:dyDescent="0.25">
      <c r="A15" s="2"/>
      <c r="B15" s="1"/>
      <c r="C15" s="3"/>
      <c r="D15" s="3"/>
      <c r="E15" s="5">
        <v>213</v>
      </c>
      <c r="F15" s="5"/>
      <c r="G15" s="5"/>
      <c r="H15" s="5"/>
      <c r="I15" s="5"/>
      <c r="J15" s="5"/>
      <c r="K15" s="48"/>
      <c r="L15" s="48"/>
    </row>
    <row r="16" spans="1:12" x14ac:dyDescent="0.25">
      <c r="A16" s="54" t="s">
        <v>4</v>
      </c>
      <c r="B16" s="45"/>
      <c r="C16" s="61">
        <v>14.88</v>
      </c>
      <c r="D16" s="61">
        <v>16.23</v>
      </c>
      <c r="E16" s="5"/>
      <c r="F16" s="5" t="s">
        <v>25</v>
      </c>
      <c r="G16" s="5"/>
      <c r="H16" s="5"/>
      <c r="I16" s="5"/>
      <c r="J16" s="5"/>
      <c r="K16" s="48"/>
      <c r="L16" s="48"/>
    </row>
    <row r="17" spans="1:13" x14ac:dyDescent="0.25">
      <c r="A17" s="54" t="s">
        <v>5</v>
      </c>
      <c r="B17" s="41"/>
      <c r="C17" s="4">
        <f>SUM(C21*C22)</f>
        <v>7.03125</v>
      </c>
      <c r="D17" s="4">
        <v>0</v>
      </c>
      <c r="E17" s="5"/>
      <c r="F17" s="5"/>
      <c r="G17" s="5"/>
      <c r="H17" s="5"/>
      <c r="I17" s="5"/>
      <c r="J17" s="5"/>
      <c r="K17" s="48"/>
      <c r="L17" s="48"/>
    </row>
    <row r="18" spans="1:13" x14ac:dyDescent="0.25">
      <c r="A18" s="47" t="s">
        <v>54</v>
      </c>
      <c r="B18" s="41"/>
      <c r="C18" s="62">
        <v>6.75</v>
      </c>
      <c r="D18" s="4">
        <v>0</v>
      </c>
      <c r="E18" s="5"/>
      <c r="F18" s="5" t="s">
        <v>25</v>
      </c>
      <c r="G18" s="5"/>
      <c r="H18" s="5"/>
      <c r="I18" s="5"/>
      <c r="J18" s="5"/>
      <c r="K18" s="48"/>
      <c r="L18" s="48"/>
    </row>
    <row r="19" spans="1:13" x14ac:dyDescent="0.25">
      <c r="A19" s="47" t="s">
        <v>55</v>
      </c>
      <c r="B19" s="43"/>
      <c r="C19" s="63">
        <f>SUM(C18*0.25)</f>
        <v>1.6875</v>
      </c>
      <c r="D19" s="63">
        <v>0</v>
      </c>
      <c r="E19" s="5"/>
      <c r="F19" s="5"/>
      <c r="G19" s="5"/>
      <c r="H19" s="5"/>
      <c r="I19" s="5"/>
      <c r="J19" s="5"/>
      <c r="K19" s="48"/>
      <c r="L19" s="48"/>
    </row>
    <row r="20" spans="1:13" x14ac:dyDescent="0.25">
      <c r="A20" s="47" t="s">
        <v>56</v>
      </c>
      <c r="B20" s="44"/>
      <c r="C20" s="63">
        <f>SUM(C18:C19)</f>
        <v>8.4375</v>
      </c>
      <c r="D20" s="63">
        <v>0</v>
      </c>
      <c r="E20" s="5"/>
      <c r="G20" s="5"/>
      <c r="H20" s="5"/>
      <c r="I20" s="5"/>
      <c r="J20" s="5"/>
      <c r="K20" s="48"/>
      <c r="L20" s="48"/>
    </row>
    <row r="21" spans="1:13" x14ac:dyDescent="0.25">
      <c r="A21" s="47" t="s">
        <v>57</v>
      </c>
      <c r="B21" s="44"/>
      <c r="C21" s="63">
        <f>C20/60</f>
        <v>0.140625</v>
      </c>
      <c r="D21" s="63">
        <f>D20/60</f>
        <v>0</v>
      </c>
      <c r="E21" s="5"/>
      <c r="F21" s="39"/>
      <c r="G21" s="5"/>
      <c r="H21" s="5"/>
      <c r="I21" s="5"/>
      <c r="J21" s="5"/>
      <c r="K21" s="48"/>
      <c r="L21" s="48"/>
      <c r="M21" s="53"/>
    </row>
    <row r="22" spans="1:13" x14ac:dyDescent="0.25">
      <c r="A22" s="47" t="s">
        <v>58</v>
      </c>
      <c r="B22" s="43"/>
      <c r="C22" s="111">
        <v>50</v>
      </c>
      <c r="D22" s="86">
        <v>0</v>
      </c>
      <c r="E22" s="5"/>
      <c r="F22" s="5" t="s">
        <v>25</v>
      </c>
      <c r="G22" s="5"/>
      <c r="H22" s="5"/>
      <c r="I22" s="5"/>
      <c r="J22" s="5"/>
      <c r="K22" s="48"/>
      <c r="L22" s="48"/>
    </row>
    <row r="23" spans="1:13" x14ac:dyDescent="0.25">
      <c r="A23" s="54" t="s">
        <v>51</v>
      </c>
      <c r="B23" s="41"/>
      <c r="C23" s="4">
        <f>SUM(C13*0.07)</f>
        <v>1.9600000000000004</v>
      </c>
      <c r="D23" s="4">
        <v>0</v>
      </c>
      <c r="E23" s="5"/>
      <c r="F23" s="5"/>
      <c r="G23" s="5"/>
      <c r="H23" s="5"/>
      <c r="I23" s="5"/>
      <c r="J23" s="5"/>
      <c r="K23" s="48"/>
      <c r="L23" s="48"/>
    </row>
    <row r="24" spans="1:13" x14ac:dyDescent="0.25">
      <c r="A24" s="57" t="s">
        <v>9</v>
      </c>
      <c r="B24" s="42"/>
      <c r="C24" s="64">
        <f>C23+C17+C16</f>
        <v>23.871250000000003</v>
      </c>
      <c r="D24" s="64">
        <f>D23+D17+D16</f>
        <v>16.23</v>
      </c>
      <c r="E24" s="5"/>
      <c r="F24" s="5"/>
      <c r="G24" s="5"/>
      <c r="H24" s="5"/>
      <c r="I24" s="5"/>
      <c r="J24" s="5"/>
      <c r="K24" s="48"/>
      <c r="L24" s="48"/>
    </row>
    <row r="25" spans="1:13" ht="6" customHeight="1" x14ac:dyDescent="0.25">
      <c r="A25" s="2"/>
      <c r="B25" s="1"/>
      <c r="C25" s="4"/>
      <c r="D25" s="4"/>
      <c r="E25" s="5"/>
      <c r="F25" s="5"/>
      <c r="G25" s="5"/>
      <c r="H25" s="5"/>
      <c r="I25" s="5"/>
      <c r="J25" s="5"/>
      <c r="K25" s="48"/>
      <c r="L25" s="48"/>
    </row>
    <row r="26" spans="1:13" x14ac:dyDescent="0.25">
      <c r="A26" s="54" t="s">
        <v>6</v>
      </c>
      <c r="B26" s="41"/>
      <c r="C26" s="55">
        <v>4</v>
      </c>
      <c r="D26" s="55">
        <v>4</v>
      </c>
      <c r="E26" s="5"/>
      <c r="F26" s="5" t="s">
        <v>25</v>
      </c>
      <c r="G26" s="5"/>
      <c r="H26" s="5"/>
      <c r="I26" s="5"/>
      <c r="J26" s="5"/>
      <c r="K26" s="48"/>
      <c r="L26" s="48"/>
    </row>
    <row r="27" spans="1:13" x14ac:dyDescent="0.25">
      <c r="A27" s="54" t="s">
        <v>7</v>
      </c>
      <c r="B27" s="41"/>
      <c r="C27" s="56">
        <f>(C13*16)/C26</f>
        <v>112.00000000000001</v>
      </c>
      <c r="D27" s="56">
        <f>(D13*16)/D26</f>
        <v>80</v>
      </c>
      <c r="E27" s="5"/>
      <c r="F27" s="5"/>
      <c r="G27" s="5"/>
      <c r="H27" s="5"/>
      <c r="I27" s="5"/>
      <c r="J27" s="5"/>
      <c r="K27" s="48"/>
      <c r="L27" s="48"/>
    </row>
    <row r="28" spans="1:13" x14ac:dyDescent="0.25">
      <c r="A28" s="57" t="s">
        <v>10</v>
      </c>
      <c r="B28" s="42"/>
      <c r="C28" s="64">
        <f>C24/C27</f>
        <v>0.21313616071428571</v>
      </c>
      <c r="D28" s="64">
        <f>D24/D27</f>
        <v>0.202875</v>
      </c>
      <c r="E28" s="5"/>
      <c r="F28" s="5"/>
      <c r="G28" s="5"/>
      <c r="H28" s="5"/>
      <c r="I28" s="5"/>
      <c r="J28" s="5"/>
      <c r="K28" s="48"/>
      <c r="L28" s="48"/>
    </row>
    <row r="29" spans="1:13" s="53" customFormat="1" x14ac:dyDescent="0.25">
      <c r="A29" s="116"/>
      <c r="B29" s="116"/>
      <c r="C29" s="116"/>
      <c r="D29" s="116"/>
      <c r="E29" s="5"/>
      <c r="F29" s="5"/>
      <c r="G29" s="5"/>
      <c r="H29" s="5"/>
      <c r="I29" s="5"/>
      <c r="J29" s="5"/>
      <c r="K29" s="48"/>
      <c r="L29" s="48"/>
    </row>
    <row r="30" spans="1:13" x14ac:dyDescent="0.25">
      <c r="A30" s="117" t="s">
        <v>8</v>
      </c>
      <c r="B30" s="118"/>
      <c r="C30" s="118"/>
      <c r="D30" s="119"/>
      <c r="E30" s="5"/>
      <c r="F30" s="5"/>
      <c r="G30" s="5"/>
      <c r="H30" s="5"/>
      <c r="I30" s="5"/>
      <c r="J30" s="5"/>
      <c r="K30" s="48"/>
      <c r="L30" s="48"/>
    </row>
    <row r="31" spans="1:13" ht="6" customHeight="1" x14ac:dyDescent="0.25">
      <c r="A31" s="112"/>
      <c r="B31" s="113"/>
      <c r="C31" s="113"/>
      <c r="D31" s="114"/>
      <c r="E31" s="5"/>
      <c r="F31" s="5"/>
      <c r="G31" s="5"/>
      <c r="H31" s="5"/>
      <c r="I31" s="5"/>
      <c r="J31" s="5"/>
      <c r="K31" s="48"/>
      <c r="L31" s="48"/>
    </row>
    <row r="32" spans="1:13" x14ac:dyDescent="0.25">
      <c r="A32" s="54" t="s">
        <v>10</v>
      </c>
      <c r="B32" s="45"/>
      <c r="C32" s="65"/>
      <c r="D32" s="4">
        <f>D28</f>
        <v>0.202875</v>
      </c>
      <c r="E32" s="5"/>
      <c r="F32" s="5"/>
      <c r="G32" s="5"/>
      <c r="H32" s="5"/>
      <c r="I32" s="5"/>
      <c r="J32" s="5"/>
      <c r="K32" s="48"/>
      <c r="L32" s="48"/>
    </row>
    <row r="33" spans="1:12" x14ac:dyDescent="0.25">
      <c r="A33" s="54" t="s">
        <v>13</v>
      </c>
      <c r="B33" s="45"/>
      <c r="C33" s="65"/>
      <c r="D33" s="61">
        <v>6</v>
      </c>
      <c r="E33" s="5"/>
      <c r="F33" s="5" t="s">
        <v>25</v>
      </c>
      <c r="G33" s="5"/>
      <c r="H33" s="5"/>
      <c r="I33" s="5"/>
      <c r="J33" s="5"/>
      <c r="K33" s="48"/>
      <c r="L33" s="48"/>
    </row>
    <row r="34" spans="1:12" x14ac:dyDescent="0.25">
      <c r="A34" s="54" t="s">
        <v>14</v>
      </c>
      <c r="B34" s="45"/>
      <c r="C34" s="65"/>
      <c r="D34" s="4">
        <f>D33+D32</f>
        <v>6.2028749999999997</v>
      </c>
      <c r="E34" s="5"/>
      <c r="F34" s="5"/>
      <c r="G34" s="5"/>
      <c r="H34" s="5"/>
      <c r="I34" s="5"/>
      <c r="J34" s="5"/>
      <c r="K34" s="48"/>
      <c r="L34" s="48"/>
    </row>
    <row r="35" spans="1:12" x14ac:dyDescent="0.25">
      <c r="A35" s="54" t="s">
        <v>15</v>
      </c>
      <c r="B35" s="45"/>
      <c r="C35" s="65"/>
      <c r="D35" s="61">
        <v>11</v>
      </c>
      <c r="E35" s="5"/>
      <c r="F35" s="5" t="s">
        <v>25</v>
      </c>
      <c r="G35" s="5"/>
      <c r="H35" s="5"/>
      <c r="I35" s="5"/>
      <c r="J35" s="5"/>
      <c r="K35" s="48"/>
      <c r="L35" s="48"/>
    </row>
    <row r="36" spans="1:12" x14ac:dyDescent="0.25">
      <c r="A36" s="2" t="s">
        <v>16</v>
      </c>
      <c r="B36" s="1"/>
      <c r="C36" s="66"/>
      <c r="D36" s="67">
        <f>D35-D34</f>
        <v>4.7971250000000003</v>
      </c>
      <c r="E36" s="5"/>
      <c r="F36" s="5"/>
      <c r="G36" s="5"/>
      <c r="H36" s="5"/>
      <c r="I36" s="5"/>
      <c r="J36" s="5"/>
      <c r="K36" s="48"/>
      <c r="L36" s="48"/>
    </row>
    <row r="37" spans="1:12" x14ac:dyDescent="0.25">
      <c r="A37" s="57" t="s">
        <v>17</v>
      </c>
      <c r="B37" s="42"/>
      <c r="C37" s="68"/>
      <c r="D37" s="69">
        <f>D36/D35</f>
        <v>0.43610227272727276</v>
      </c>
      <c r="E37" s="5"/>
      <c r="F37" s="5"/>
      <c r="G37" s="5"/>
      <c r="H37" s="5"/>
      <c r="I37" s="5"/>
      <c r="J37" s="5"/>
      <c r="K37" s="48"/>
      <c r="L37" s="48"/>
    </row>
    <row r="38" spans="1:12" s="53" customFormat="1" x14ac:dyDescent="0.25">
      <c r="A38" s="116"/>
      <c r="B38" s="116"/>
      <c r="C38" s="116"/>
      <c r="D38" s="116"/>
      <c r="E38" s="5"/>
      <c r="F38" s="5"/>
      <c r="G38" s="5"/>
      <c r="H38" s="5"/>
      <c r="I38" s="5"/>
      <c r="J38" s="5"/>
      <c r="K38" s="48"/>
      <c r="L38" s="48"/>
    </row>
    <row r="39" spans="1:12" s="53" customFormat="1" x14ac:dyDescent="0.25">
      <c r="A39" s="117" t="s">
        <v>24</v>
      </c>
      <c r="B39" s="118"/>
      <c r="C39" s="118"/>
      <c r="D39" s="119"/>
      <c r="E39" s="5"/>
      <c r="F39" s="5"/>
      <c r="G39" s="5"/>
      <c r="H39" s="5"/>
      <c r="I39" s="5"/>
      <c r="J39" s="5"/>
      <c r="K39" s="48"/>
      <c r="L39" s="48"/>
    </row>
    <row r="40" spans="1:12" s="53" customFormat="1" ht="6" customHeight="1" x14ac:dyDescent="0.25">
      <c r="A40" s="112"/>
      <c r="B40" s="113"/>
      <c r="C40" s="113"/>
      <c r="D40" s="114"/>
      <c r="E40" s="5"/>
      <c r="F40" s="5"/>
      <c r="G40" s="5"/>
      <c r="H40" s="5"/>
      <c r="I40" s="5"/>
      <c r="J40" s="5"/>
      <c r="K40" s="48"/>
      <c r="L40" s="48"/>
    </row>
    <row r="41" spans="1:12" x14ac:dyDescent="0.25">
      <c r="A41" s="54" t="s">
        <v>12</v>
      </c>
      <c r="B41" s="45"/>
      <c r="C41" s="65"/>
      <c r="D41" s="4">
        <f>C28-D28</f>
        <v>1.0261160714285705E-2</v>
      </c>
      <c r="E41" s="5"/>
      <c r="F41" s="5"/>
      <c r="G41" s="5"/>
      <c r="H41" s="5"/>
      <c r="I41" s="5"/>
      <c r="J41" s="5"/>
      <c r="K41" s="48"/>
      <c r="L41" s="48"/>
    </row>
    <row r="42" spans="1:12" x14ac:dyDescent="0.25">
      <c r="A42" s="54" t="s">
        <v>20</v>
      </c>
      <c r="B42" s="45"/>
      <c r="C42" s="65"/>
      <c r="D42" s="70">
        <v>30</v>
      </c>
      <c r="E42" s="5"/>
      <c r="F42" s="5" t="s">
        <v>25</v>
      </c>
      <c r="G42" s="5"/>
      <c r="H42" s="5"/>
      <c r="I42" s="5"/>
      <c r="J42" s="5"/>
      <c r="K42" s="48"/>
      <c r="L42" s="48"/>
    </row>
    <row r="43" spans="1:12" x14ac:dyDescent="0.25">
      <c r="A43" s="54" t="s">
        <v>19</v>
      </c>
      <c r="B43" s="45"/>
      <c r="C43" s="65"/>
      <c r="D43" s="70">
        <v>362</v>
      </c>
      <c r="E43" s="5"/>
      <c r="F43" s="5" t="s">
        <v>25</v>
      </c>
      <c r="G43" s="5"/>
      <c r="H43" s="5"/>
      <c r="I43" s="5"/>
      <c r="J43" s="5"/>
      <c r="K43" s="48"/>
      <c r="L43" s="48"/>
    </row>
    <row r="44" spans="1:12" x14ac:dyDescent="0.25">
      <c r="A44" s="57" t="s">
        <v>11</v>
      </c>
      <c r="B44" s="42"/>
      <c r="C44" s="71"/>
      <c r="D44" s="64">
        <f>D41*D42*D43</f>
        <v>111.43620535714275</v>
      </c>
      <c r="E44" s="5"/>
      <c r="F44" s="5"/>
      <c r="G44" s="5"/>
      <c r="H44" s="5"/>
      <c r="I44" s="5"/>
      <c r="J44" s="5"/>
      <c r="K44" s="48"/>
      <c r="L44" s="48"/>
    </row>
    <row r="45" spans="1:12" x14ac:dyDescent="0.25">
      <c r="A45" s="41"/>
      <c r="B45" s="41"/>
      <c r="C45" s="72"/>
      <c r="D45" s="72"/>
      <c r="E45" s="5"/>
      <c r="F45" s="5"/>
      <c r="G45" s="5"/>
      <c r="H45" s="5"/>
      <c r="I45" s="5"/>
      <c r="J45" s="5"/>
      <c r="K45" s="48"/>
      <c r="L45" s="48"/>
    </row>
    <row r="46" spans="1:12" x14ac:dyDescent="0.25">
      <c r="A46" s="94" t="s">
        <v>21</v>
      </c>
      <c r="B46" s="92" t="s">
        <v>98</v>
      </c>
      <c r="C46" s="93"/>
      <c r="D46" s="93"/>
      <c r="E46" s="5"/>
      <c r="F46" s="5" t="s">
        <v>28</v>
      </c>
      <c r="G46" s="5"/>
      <c r="H46" s="5"/>
      <c r="I46" s="5"/>
      <c r="J46" s="5"/>
      <c r="K46" s="48"/>
      <c r="L46" s="48"/>
    </row>
    <row r="47" spans="1:12" x14ac:dyDescent="0.25">
      <c r="A47" s="94" t="s">
        <v>22</v>
      </c>
      <c r="B47" s="92"/>
      <c r="C47" s="93"/>
      <c r="D47" s="93"/>
      <c r="E47" s="5"/>
      <c r="F47" s="5"/>
      <c r="G47" s="5"/>
      <c r="H47" s="5"/>
      <c r="I47" s="5"/>
      <c r="J47" s="5"/>
      <c r="K47" s="48"/>
      <c r="L47" s="48"/>
    </row>
    <row r="48" spans="1:12" x14ac:dyDescent="0.25">
      <c r="A48" s="94"/>
      <c r="B48" s="92"/>
      <c r="C48" s="93"/>
      <c r="D48" s="93"/>
      <c r="E48" s="5"/>
      <c r="F48" s="5" t="s">
        <v>29</v>
      </c>
      <c r="G48" s="5"/>
      <c r="H48" s="5"/>
      <c r="I48" s="5"/>
      <c r="J48" s="5"/>
      <c r="K48" s="48"/>
      <c r="L48" s="48"/>
    </row>
    <row r="49" spans="1:12" x14ac:dyDescent="0.25">
      <c r="A49" s="94" t="s">
        <v>23</v>
      </c>
      <c r="B49" s="95">
        <f ca="1">TODAY()</f>
        <v>42258</v>
      </c>
      <c r="C49" s="93"/>
      <c r="D49" s="93"/>
      <c r="E49" s="5"/>
      <c r="F49" s="5" t="s">
        <v>30</v>
      </c>
      <c r="G49" s="5"/>
      <c r="H49" s="5"/>
      <c r="I49" s="5"/>
      <c r="J49" s="5"/>
      <c r="K49" s="48"/>
      <c r="L49" s="48"/>
    </row>
    <row r="50" spans="1:12" x14ac:dyDescent="0.25">
      <c r="A50" s="5"/>
      <c r="B50" s="5"/>
      <c r="C50" s="38"/>
      <c r="D50" s="38"/>
      <c r="E50" s="5"/>
      <c r="F50" s="5"/>
      <c r="G50" s="5"/>
      <c r="H50" s="5"/>
      <c r="I50" s="5"/>
      <c r="J50" s="5"/>
      <c r="K50" s="48"/>
      <c r="L50" s="48"/>
    </row>
    <row r="51" spans="1:12" x14ac:dyDescent="0.25">
      <c r="A51" s="5"/>
      <c r="B51" s="5"/>
      <c r="C51" s="38"/>
      <c r="D51" s="38"/>
      <c r="E51" s="5"/>
      <c r="F51" s="5"/>
      <c r="G51" s="5"/>
      <c r="H51" s="5"/>
      <c r="I51" s="5"/>
      <c r="J51" s="5"/>
      <c r="K51" s="48"/>
      <c r="L51" s="48"/>
    </row>
    <row r="52" spans="1:12" x14ac:dyDescent="0.25">
      <c r="A52" s="5"/>
      <c r="B52" s="5"/>
      <c r="C52" s="38"/>
      <c r="D52" s="38"/>
      <c r="E52" s="5"/>
      <c r="F52" s="5"/>
      <c r="G52" s="5"/>
      <c r="H52" s="5"/>
      <c r="I52" s="5"/>
      <c r="J52" s="5"/>
      <c r="K52" s="48"/>
      <c r="L52" s="48"/>
    </row>
    <row r="53" spans="1:12" x14ac:dyDescent="0.25">
      <c r="A53" s="5"/>
      <c r="B53" s="5"/>
      <c r="C53" s="38"/>
      <c r="D53" s="38"/>
      <c r="E53" s="5"/>
      <c r="F53" s="5"/>
      <c r="G53" s="5"/>
      <c r="H53" s="5"/>
      <c r="I53" s="5"/>
      <c r="J53" s="5"/>
      <c r="K53" s="48"/>
      <c r="L53" s="48"/>
    </row>
    <row r="54" spans="1:12" x14ac:dyDescent="0.25">
      <c r="A54" s="5"/>
      <c r="B54" s="5"/>
      <c r="C54" s="38"/>
      <c r="D54" s="38"/>
      <c r="E54" s="5"/>
      <c r="F54" s="5"/>
      <c r="G54" s="5"/>
      <c r="H54" s="5"/>
      <c r="I54" s="5"/>
      <c r="J54" s="5"/>
      <c r="K54" s="48"/>
      <c r="L54" s="48"/>
    </row>
  </sheetData>
  <sheetProtection sheet="1" objects="1" scenarios="1" selectLockedCells="1"/>
  <mergeCells count="7">
    <mergeCell ref="A38:D38"/>
    <mergeCell ref="A39:D39"/>
    <mergeCell ref="A40:D40"/>
    <mergeCell ref="A1:D1"/>
    <mergeCell ref="A29:D29"/>
    <mergeCell ref="A30:D30"/>
    <mergeCell ref="A31:D31"/>
  </mergeCells>
  <phoneticPr fontId="0" type="noConversion"/>
  <printOptions horizontalCentered="1"/>
  <pageMargins left="0.5" right="0.5" top="0.5" bottom="0.75" header="0.5" footer="0.5"/>
  <pageSetup orientation="portrait" verticalDpi="300" r:id="rId1"/>
  <headerFooter alignWithMargins="0">
    <oddFooter>&amp;C&amp;"Verdana,Regular"&amp;A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4"/>
  <sheetViews>
    <sheetView topLeftCell="A35" workbookViewId="0">
      <selection activeCell="B46" sqref="B46"/>
    </sheetView>
  </sheetViews>
  <sheetFormatPr defaultColWidth="9.109375" defaultRowHeight="13.2" x14ac:dyDescent="0.25"/>
  <cols>
    <col min="1" max="1" width="15.6640625" style="34" customWidth="1"/>
    <col min="2" max="2" width="30.44140625" style="34" customWidth="1"/>
    <col min="3" max="3" width="19.6640625" style="40" customWidth="1"/>
    <col min="4" max="4" width="27.5546875" style="40" customWidth="1"/>
    <col min="5" max="5" width="1.6640625" style="34" customWidth="1"/>
    <col min="6" max="10" width="9.109375" style="34"/>
    <col min="11" max="16384" width="9.109375" style="97"/>
  </cols>
  <sheetData>
    <row r="1" spans="1:12" ht="27" customHeight="1" x14ac:dyDescent="0.25">
      <c r="A1" s="115"/>
      <c r="B1" s="115"/>
      <c r="C1" s="115"/>
      <c r="D1" s="115"/>
      <c r="E1" s="5"/>
      <c r="F1" s="5"/>
      <c r="G1" s="5"/>
      <c r="H1" s="5"/>
      <c r="I1" s="5"/>
      <c r="J1" s="5"/>
      <c r="K1" s="96"/>
      <c r="L1" s="96"/>
    </row>
    <row r="2" spans="1:12" x14ac:dyDescent="0.25">
      <c r="A2" s="41"/>
      <c r="B2" s="41"/>
      <c r="C2" s="72"/>
      <c r="D2" s="72"/>
      <c r="E2" s="5"/>
      <c r="F2" s="5"/>
      <c r="G2" s="5"/>
      <c r="H2" s="5"/>
      <c r="I2" s="5"/>
      <c r="J2" s="5"/>
      <c r="K2" s="96"/>
      <c r="L2" s="96"/>
    </row>
    <row r="3" spans="1:12" x14ac:dyDescent="0.25">
      <c r="A3" s="41"/>
      <c r="B3" s="41"/>
      <c r="C3" s="72"/>
      <c r="D3" s="72"/>
      <c r="E3" s="5"/>
      <c r="F3" s="5"/>
      <c r="G3" s="5"/>
      <c r="H3" s="5"/>
      <c r="I3" s="5"/>
      <c r="J3" s="5"/>
      <c r="K3" s="96"/>
      <c r="L3" s="96"/>
    </row>
    <row r="4" spans="1:12" x14ac:dyDescent="0.25">
      <c r="A4" s="41"/>
      <c r="B4" s="41"/>
      <c r="C4" s="72"/>
      <c r="D4" s="72"/>
      <c r="E4" s="5"/>
      <c r="F4" s="5" t="s">
        <v>59</v>
      </c>
      <c r="G4" s="5"/>
      <c r="H4" s="5"/>
      <c r="I4" s="5"/>
      <c r="J4" s="5"/>
      <c r="K4" s="96">
        <v>1</v>
      </c>
      <c r="L4" s="96"/>
    </row>
    <row r="5" spans="1:12" x14ac:dyDescent="0.25">
      <c r="A5" s="41"/>
      <c r="B5" s="41"/>
      <c r="C5" s="72"/>
      <c r="D5" s="72"/>
      <c r="E5" s="5"/>
      <c r="F5" s="5"/>
      <c r="G5" s="5"/>
      <c r="H5" s="5"/>
      <c r="I5" s="5"/>
      <c r="J5" s="5"/>
      <c r="K5" s="96"/>
      <c r="L5" s="96"/>
    </row>
    <row r="6" spans="1:12" ht="13.8" thickBot="1" x14ac:dyDescent="0.3">
      <c r="A6" s="41"/>
      <c r="B6" s="41"/>
      <c r="C6" s="72"/>
      <c r="D6" s="72"/>
      <c r="E6" s="5"/>
      <c r="F6" s="5"/>
      <c r="G6" s="5"/>
      <c r="H6" s="5"/>
      <c r="I6" s="5"/>
      <c r="J6" s="5"/>
      <c r="K6" s="96"/>
      <c r="L6" s="96"/>
    </row>
    <row r="7" spans="1:12" ht="14.4" thickTop="1" x14ac:dyDescent="0.25">
      <c r="A7" s="65"/>
      <c r="B7" s="73"/>
      <c r="C7" s="74"/>
      <c r="D7" s="75" t="s">
        <v>50</v>
      </c>
      <c r="E7" s="5"/>
      <c r="F7" s="32" t="s">
        <v>18</v>
      </c>
      <c r="G7" s="5"/>
      <c r="H7" s="5"/>
      <c r="I7" s="5"/>
      <c r="J7" s="5"/>
      <c r="K7" s="96"/>
      <c r="L7" s="96"/>
    </row>
    <row r="8" spans="1:12" ht="13.8" x14ac:dyDescent="0.25">
      <c r="A8" s="45"/>
      <c r="B8" s="76"/>
      <c r="C8" s="77" t="s">
        <v>67</v>
      </c>
      <c r="D8" s="78" t="s">
        <v>66</v>
      </c>
      <c r="E8" s="5"/>
      <c r="F8" s="5"/>
      <c r="G8" s="5"/>
      <c r="H8" s="5"/>
      <c r="I8" s="5"/>
      <c r="J8" s="5"/>
      <c r="K8" s="96"/>
      <c r="L8" s="96"/>
    </row>
    <row r="9" spans="1:12" ht="14.4" thickBot="1" x14ac:dyDescent="0.3">
      <c r="A9" s="79"/>
      <c r="B9" s="80"/>
      <c r="C9" s="81" t="s">
        <v>68</v>
      </c>
      <c r="D9" s="99" t="s">
        <v>39</v>
      </c>
      <c r="E9" s="5"/>
      <c r="F9" s="5" t="s">
        <v>27</v>
      </c>
      <c r="G9" s="5"/>
      <c r="H9" s="5"/>
      <c r="I9" s="5"/>
      <c r="J9" s="5"/>
      <c r="K9" s="96"/>
      <c r="L9" s="96"/>
    </row>
    <row r="10" spans="1:12" ht="6" customHeight="1" thickTop="1" x14ac:dyDescent="0.25">
      <c r="A10" s="82"/>
      <c r="B10" s="83"/>
      <c r="C10" s="84"/>
      <c r="D10" s="85"/>
      <c r="E10" s="5"/>
      <c r="F10" s="5"/>
      <c r="G10" s="5"/>
      <c r="H10" s="5"/>
      <c r="I10" s="5"/>
      <c r="J10" s="5"/>
      <c r="K10" s="96"/>
      <c r="L10" s="96"/>
    </row>
    <row r="11" spans="1:12" x14ac:dyDescent="0.25">
      <c r="A11" s="54" t="s">
        <v>0</v>
      </c>
      <c r="B11" s="45"/>
      <c r="C11" s="55">
        <v>30</v>
      </c>
      <c r="D11" s="55">
        <v>10</v>
      </c>
      <c r="E11" s="5"/>
      <c r="F11" s="5" t="s">
        <v>52</v>
      </c>
      <c r="G11" s="5"/>
      <c r="H11" s="5"/>
      <c r="I11" s="5"/>
      <c r="J11" s="5"/>
      <c r="K11" s="96"/>
      <c r="L11" s="96"/>
    </row>
    <row r="12" spans="1:12" x14ac:dyDescent="0.25">
      <c r="A12" s="54" t="s">
        <v>1</v>
      </c>
      <c r="B12" s="41"/>
      <c r="C12" s="56">
        <f>SUM(C11-C13)</f>
        <v>12</v>
      </c>
      <c r="D12" s="56">
        <v>0</v>
      </c>
      <c r="E12" s="5"/>
      <c r="F12" s="5" t="s">
        <v>26</v>
      </c>
      <c r="G12" s="5"/>
      <c r="H12" s="5"/>
      <c r="I12" s="5"/>
      <c r="J12" s="5"/>
      <c r="K12" s="96"/>
      <c r="L12" s="96"/>
    </row>
    <row r="13" spans="1:12" x14ac:dyDescent="0.25">
      <c r="A13" s="57" t="s">
        <v>2</v>
      </c>
      <c r="B13" s="42"/>
      <c r="C13" s="58">
        <f>C11*C14</f>
        <v>18</v>
      </c>
      <c r="D13" s="58">
        <f>D11-D12</f>
        <v>10</v>
      </c>
      <c r="E13" s="5">
        <v>212</v>
      </c>
      <c r="F13" s="5"/>
      <c r="G13" s="5"/>
      <c r="H13" s="5"/>
      <c r="I13" s="5"/>
      <c r="J13" s="5"/>
      <c r="K13" s="96"/>
      <c r="L13" s="96"/>
    </row>
    <row r="14" spans="1:12" x14ac:dyDescent="0.25">
      <c r="A14" s="59" t="s">
        <v>3</v>
      </c>
      <c r="B14" s="46"/>
      <c r="C14" s="60">
        <v>0.6</v>
      </c>
      <c r="D14" s="60">
        <f>D13/D11</f>
        <v>1</v>
      </c>
      <c r="E14" s="5">
        <v>212</v>
      </c>
      <c r="F14" s="5"/>
      <c r="G14" s="5"/>
      <c r="H14" s="5"/>
      <c r="I14" s="5"/>
      <c r="J14" s="5"/>
      <c r="K14" s="96"/>
      <c r="L14" s="96"/>
    </row>
    <row r="15" spans="1:12" ht="6" customHeight="1" x14ac:dyDescent="0.25">
      <c r="A15" s="2"/>
      <c r="B15" s="1"/>
      <c r="C15" s="3"/>
      <c r="D15" s="3"/>
      <c r="E15" s="5">
        <v>213</v>
      </c>
      <c r="F15" s="5"/>
      <c r="G15" s="5"/>
      <c r="H15" s="5"/>
      <c r="I15" s="5"/>
      <c r="J15" s="5"/>
      <c r="K15" s="96"/>
      <c r="L15" s="96"/>
    </row>
    <row r="16" spans="1:12" x14ac:dyDescent="0.25">
      <c r="A16" s="54" t="s">
        <v>4</v>
      </c>
      <c r="B16" s="45"/>
      <c r="C16" s="61">
        <v>13.51</v>
      </c>
      <c r="D16" s="61">
        <v>11.24</v>
      </c>
      <c r="E16" s="5"/>
      <c r="F16" s="5" t="s">
        <v>25</v>
      </c>
      <c r="G16" s="5"/>
      <c r="H16" s="5"/>
      <c r="I16" s="5"/>
      <c r="J16" s="5"/>
      <c r="K16" s="96"/>
      <c r="L16" s="96"/>
    </row>
    <row r="17" spans="1:13" x14ac:dyDescent="0.25">
      <c r="A17" s="54" t="s">
        <v>5</v>
      </c>
      <c r="B17" s="41"/>
      <c r="C17" s="4">
        <f>SUM(C21*C22)</f>
        <v>8.4375</v>
      </c>
      <c r="D17" s="4">
        <v>0</v>
      </c>
      <c r="E17" s="5"/>
      <c r="F17" s="5"/>
      <c r="G17" s="5"/>
      <c r="H17" s="5"/>
      <c r="I17" s="5"/>
      <c r="J17" s="5"/>
      <c r="K17" s="96"/>
      <c r="L17" s="96"/>
    </row>
    <row r="18" spans="1:13" x14ac:dyDescent="0.25">
      <c r="A18" s="47" t="s">
        <v>54</v>
      </c>
      <c r="B18" s="41"/>
      <c r="C18" s="62">
        <v>6.75</v>
      </c>
      <c r="D18" s="4">
        <v>0</v>
      </c>
      <c r="E18" s="5"/>
      <c r="F18" s="5" t="s">
        <v>25</v>
      </c>
      <c r="G18" s="5"/>
      <c r="H18" s="5"/>
      <c r="I18" s="5"/>
      <c r="J18" s="5"/>
      <c r="K18" s="96"/>
      <c r="L18" s="96"/>
    </row>
    <row r="19" spans="1:13" x14ac:dyDescent="0.25">
      <c r="A19" s="47" t="s">
        <v>55</v>
      </c>
      <c r="B19" s="43"/>
      <c r="C19" s="63">
        <f>SUM(C18*0.25)</f>
        <v>1.6875</v>
      </c>
      <c r="D19" s="63">
        <v>0</v>
      </c>
      <c r="E19" s="5"/>
      <c r="F19" s="5"/>
      <c r="G19" s="5"/>
      <c r="H19" s="5"/>
      <c r="I19" s="5"/>
      <c r="J19" s="5"/>
      <c r="K19" s="96"/>
      <c r="L19" s="96"/>
    </row>
    <row r="20" spans="1:13" x14ac:dyDescent="0.25">
      <c r="A20" s="47" t="s">
        <v>56</v>
      </c>
      <c r="B20" s="44"/>
      <c r="C20" s="63">
        <f>SUM(C18:C19)</f>
        <v>8.4375</v>
      </c>
      <c r="D20" s="63">
        <v>0</v>
      </c>
      <c r="E20" s="5"/>
      <c r="G20" s="5"/>
      <c r="H20" s="5"/>
      <c r="I20" s="5"/>
      <c r="J20" s="5"/>
      <c r="K20" s="96"/>
      <c r="L20" s="96"/>
    </row>
    <row r="21" spans="1:13" x14ac:dyDescent="0.25">
      <c r="A21" s="47" t="s">
        <v>57</v>
      </c>
      <c r="B21" s="44"/>
      <c r="C21" s="63">
        <f>C20/60</f>
        <v>0.140625</v>
      </c>
      <c r="D21" s="63">
        <f>D20/60</f>
        <v>0</v>
      </c>
      <c r="E21" s="5"/>
      <c r="F21" s="39"/>
      <c r="G21" s="5"/>
      <c r="H21" s="5"/>
      <c r="I21" s="5"/>
      <c r="J21" s="5"/>
      <c r="K21" s="96"/>
      <c r="L21" s="96"/>
      <c r="M21" s="98"/>
    </row>
    <row r="22" spans="1:13" x14ac:dyDescent="0.25">
      <c r="A22" s="47" t="s">
        <v>58</v>
      </c>
      <c r="B22" s="43"/>
      <c r="C22" s="111">
        <v>60</v>
      </c>
      <c r="D22" s="86">
        <v>0</v>
      </c>
      <c r="E22" s="5"/>
      <c r="F22" s="5" t="s">
        <v>25</v>
      </c>
      <c r="G22" s="5"/>
      <c r="H22" s="5"/>
      <c r="I22" s="5"/>
      <c r="J22" s="5"/>
      <c r="K22" s="96"/>
      <c r="L22" s="96"/>
    </row>
    <row r="23" spans="1:13" x14ac:dyDescent="0.25">
      <c r="A23" s="54" t="s">
        <v>51</v>
      </c>
      <c r="B23" s="41"/>
      <c r="C23" s="4">
        <f>SUM(C13*0.07)</f>
        <v>1.2600000000000002</v>
      </c>
      <c r="D23" s="4">
        <v>0</v>
      </c>
      <c r="E23" s="5"/>
      <c r="F23" s="5"/>
      <c r="G23" s="5"/>
      <c r="H23" s="5"/>
      <c r="I23" s="5"/>
      <c r="J23" s="5"/>
      <c r="K23" s="96"/>
      <c r="L23" s="96"/>
    </row>
    <row r="24" spans="1:13" x14ac:dyDescent="0.25">
      <c r="A24" s="57" t="s">
        <v>9</v>
      </c>
      <c r="B24" s="42"/>
      <c r="C24" s="64">
        <f>C23+C17+C16</f>
        <v>23.2075</v>
      </c>
      <c r="D24" s="64">
        <f>D23+D17+D16</f>
        <v>11.24</v>
      </c>
      <c r="E24" s="5"/>
      <c r="F24" s="5"/>
      <c r="G24" s="5"/>
      <c r="H24" s="5"/>
      <c r="I24" s="5"/>
      <c r="J24" s="5"/>
      <c r="K24" s="96"/>
      <c r="L24" s="96"/>
    </row>
    <row r="25" spans="1:13" ht="6" customHeight="1" x14ac:dyDescent="0.25">
      <c r="A25" s="2"/>
      <c r="B25" s="1"/>
      <c r="C25" s="4"/>
      <c r="D25" s="4"/>
      <c r="E25" s="5"/>
      <c r="F25" s="5"/>
      <c r="G25" s="5"/>
      <c r="H25" s="5"/>
      <c r="I25" s="5"/>
      <c r="J25" s="5"/>
      <c r="K25" s="96"/>
      <c r="L25" s="96"/>
    </row>
    <row r="26" spans="1:13" x14ac:dyDescent="0.25">
      <c r="A26" s="54" t="s">
        <v>6</v>
      </c>
      <c r="B26" s="41"/>
      <c r="C26" s="55">
        <v>4</v>
      </c>
      <c r="D26" s="55">
        <v>4</v>
      </c>
      <c r="E26" s="5"/>
      <c r="F26" s="5" t="s">
        <v>25</v>
      </c>
      <c r="G26" s="5"/>
      <c r="H26" s="5"/>
      <c r="I26" s="5"/>
      <c r="J26" s="5"/>
      <c r="K26" s="96"/>
      <c r="L26" s="96"/>
    </row>
    <row r="27" spans="1:13" x14ac:dyDescent="0.25">
      <c r="A27" s="54" t="s">
        <v>7</v>
      </c>
      <c r="B27" s="41"/>
      <c r="C27" s="56">
        <f>(C13*16)/C26</f>
        <v>72</v>
      </c>
      <c r="D27" s="56">
        <f>(D13*16)/D26</f>
        <v>40</v>
      </c>
      <c r="E27" s="5"/>
      <c r="F27" s="5"/>
      <c r="G27" s="5"/>
      <c r="H27" s="5"/>
      <c r="I27" s="5"/>
      <c r="J27" s="5"/>
      <c r="K27" s="96"/>
      <c r="L27" s="96"/>
    </row>
    <row r="28" spans="1:13" x14ac:dyDescent="0.25">
      <c r="A28" s="57" t="s">
        <v>10</v>
      </c>
      <c r="B28" s="42"/>
      <c r="C28" s="64">
        <f>C24/C27</f>
        <v>0.32232638888888887</v>
      </c>
      <c r="D28" s="64">
        <f>D24/D27</f>
        <v>0.28100000000000003</v>
      </c>
      <c r="E28" s="5"/>
      <c r="F28" s="5"/>
      <c r="G28" s="5"/>
      <c r="H28" s="5"/>
      <c r="I28" s="5"/>
      <c r="J28" s="5"/>
      <c r="K28" s="96"/>
      <c r="L28" s="96"/>
    </row>
    <row r="29" spans="1:13" s="98" customFormat="1" x14ac:dyDescent="0.25">
      <c r="A29" s="116"/>
      <c r="B29" s="116"/>
      <c r="C29" s="116"/>
      <c r="D29" s="116"/>
      <c r="E29" s="5"/>
      <c r="F29" s="5"/>
      <c r="G29" s="5"/>
      <c r="H29" s="5"/>
      <c r="I29" s="5"/>
      <c r="J29" s="5"/>
      <c r="K29" s="96"/>
      <c r="L29" s="96"/>
    </row>
    <row r="30" spans="1:13" x14ac:dyDescent="0.25">
      <c r="A30" s="117" t="s">
        <v>8</v>
      </c>
      <c r="B30" s="118"/>
      <c r="C30" s="118"/>
      <c r="D30" s="119"/>
      <c r="E30" s="5"/>
      <c r="F30" s="5"/>
      <c r="G30" s="5"/>
      <c r="H30" s="5"/>
      <c r="I30" s="5"/>
      <c r="J30" s="5"/>
      <c r="K30" s="96"/>
      <c r="L30" s="96"/>
    </row>
    <row r="31" spans="1:13" ht="6" customHeight="1" x14ac:dyDescent="0.25">
      <c r="A31" s="112"/>
      <c r="B31" s="113"/>
      <c r="C31" s="113"/>
      <c r="D31" s="114"/>
      <c r="E31" s="5"/>
      <c r="F31" s="5"/>
      <c r="G31" s="5"/>
      <c r="H31" s="5"/>
      <c r="I31" s="5"/>
      <c r="J31" s="5"/>
      <c r="K31" s="96"/>
      <c r="L31" s="96"/>
    </row>
    <row r="32" spans="1:13" x14ac:dyDescent="0.25">
      <c r="A32" s="54" t="s">
        <v>10</v>
      </c>
      <c r="B32" s="45"/>
      <c r="C32" s="65"/>
      <c r="D32" s="4">
        <f>D28</f>
        <v>0.28100000000000003</v>
      </c>
      <c r="E32" s="5"/>
      <c r="F32" s="5"/>
      <c r="G32" s="5"/>
      <c r="H32" s="5"/>
      <c r="I32" s="5"/>
      <c r="J32" s="5"/>
      <c r="K32" s="96"/>
      <c r="L32" s="96"/>
    </row>
    <row r="33" spans="1:12" x14ac:dyDescent="0.25">
      <c r="A33" s="54" t="s">
        <v>13</v>
      </c>
      <c r="B33" s="45"/>
      <c r="C33" s="65"/>
      <c r="D33" s="61">
        <v>6</v>
      </c>
      <c r="E33" s="5"/>
      <c r="F33" s="5" t="s">
        <v>25</v>
      </c>
      <c r="G33" s="5"/>
      <c r="H33" s="5"/>
      <c r="I33" s="5"/>
      <c r="J33" s="5"/>
      <c r="K33" s="96"/>
      <c r="L33" s="96"/>
    </row>
    <row r="34" spans="1:12" x14ac:dyDescent="0.25">
      <c r="A34" s="54" t="s">
        <v>14</v>
      </c>
      <c r="B34" s="45"/>
      <c r="C34" s="65"/>
      <c r="D34" s="4">
        <f>D33+D32</f>
        <v>6.2809999999999997</v>
      </c>
      <c r="E34" s="5"/>
      <c r="F34" s="5"/>
      <c r="G34" s="5"/>
      <c r="H34" s="5"/>
      <c r="I34" s="5"/>
      <c r="J34" s="5"/>
      <c r="K34" s="96"/>
      <c r="L34" s="96"/>
    </row>
    <row r="35" spans="1:12" x14ac:dyDescent="0.25">
      <c r="A35" s="54" t="s">
        <v>15</v>
      </c>
      <c r="B35" s="45"/>
      <c r="C35" s="65"/>
      <c r="D35" s="61">
        <v>11</v>
      </c>
      <c r="E35" s="5"/>
      <c r="F35" s="5" t="s">
        <v>25</v>
      </c>
      <c r="G35" s="5"/>
      <c r="H35" s="5"/>
      <c r="I35" s="5"/>
      <c r="J35" s="5"/>
      <c r="K35" s="96"/>
      <c r="L35" s="96"/>
    </row>
    <row r="36" spans="1:12" x14ac:dyDescent="0.25">
      <c r="A36" s="2" t="s">
        <v>16</v>
      </c>
      <c r="B36" s="1"/>
      <c r="C36" s="66"/>
      <c r="D36" s="67">
        <f>D35-D34</f>
        <v>4.7190000000000003</v>
      </c>
      <c r="E36" s="5"/>
      <c r="F36" s="5"/>
      <c r="G36" s="5"/>
      <c r="H36" s="5"/>
      <c r="I36" s="5"/>
      <c r="J36" s="5"/>
      <c r="K36" s="96"/>
      <c r="L36" s="96"/>
    </row>
    <row r="37" spans="1:12" x14ac:dyDescent="0.25">
      <c r="A37" s="57" t="s">
        <v>17</v>
      </c>
      <c r="B37" s="42"/>
      <c r="C37" s="68"/>
      <c r="D37" s="69">
        <f>D36/D35</f>
        <v>0.42900000000000005</v>
      </c>
      <c r="E37" s="5"/>
      <c r="F37" s="5"/>
      <c r="G37" s="5"/>
      <c r="H37" s="5"/>
      <c r="I37" s="5"/>
      <c r="J37" s="5"/>
      <c r="K37" s="96"/>
      <c r="L37" s="96"/>
    </row>
    <row r="38" spans="1:12" s="98" customFormat="1" x14ac:dyDescent="0.25">
      <c r="A38" s="116"/>
      <c r="B38" s="116"/>
      <c r="C38" s="116"/>
      <c r="D38" s="116"/>
      <c r="E38" s="5"/>
      <c r="F38" s="5"/>
      <c r="G38" s="5"/>
      <c r="H38" s="5"/>
      <c r="I38" s="5"/>
      <c r="J38" s="5"/>
      <c r="K38" s="96"/>
      <c r="L38" s="96"/>
    </row>
    <row r="39" spans="1:12" s="98" customFormat="1" x14ac:dyDescent="0.25">
      <c r="A39" s="117" t="s">
        <v>24</v>
      </c>
      <c r="B39" s="118"/>
      <c r="C39" s="118"/>
      <c r="D39" s="119"/>
      <c r="E39" s="5"/>
      <c r="F39" s="5"/>
      <c r="G39" s="5"/>
      <c r="H39" s="5"/>
      <c r="I39" s="5"/>
      <c r="J39" s="5"/>
      <c r="K39" s="96"/>
      <c r="L39" s="96"/>
    </row>
    <row r="40" spans="1:12" s="98" customFormat="1" ht="6" customHeight="1" x14ac:dyDescent="0.25">
      <c r="A40" s="112"/>
      <c r="B40" s="113"/>
      <c r="C40" s="113"/>
      <c r="D40" s="114"/>
      <c r="E40" s="5"/>
      <c r="F40" s="5"/>
      <c r="G40" s="5"/>
      <c r="H40" s="5"/>
      <c r="I40" s="5"/>
      <c r="J40" s="5"/>
      <c r="K40" s="96"/>
      <c r="L40" s="96"/>
    </row>
    <row r="41" spans="1:12" x14ac:dyDescent="0.25">
      <c r="A41" s="54" t="s">
        <v>12</v>
      </c>
      <c r="B41" s="45"/>
      <c r="C41" s="65"/>
      <c r="D41" s="4">
        <f>C28-D28</f>
        <v>4.1326388888888843E-2</v>
      </c>
      <c r="E41" s="5"/>
      <c r="F41" s="5"/>
      <c r="G41" s="5"/>
      <c r="H41" s="5"/>
      <c r="I41" s="5"/>
      <c r="J41" s="5"/>
      <c r="K41" s="96"/>
      <c r="L41" s="96"/>
    </row>
    <row r="42" spans="1:12" x14ac:dyDescent="0.25">
      <c r="A42" s="54" t="s">
        <v>20</v>
      </c>
      <c r="B42" s="45"/>
      <c r="C42" s="65"/>
      <c r="D42" s="70">
        <v>50</v>
      </c>
      <c r="E42" s="5"/>
      <c r="F42" s="5" t="s">
        <v>25</v>
      </c>
      <c r="G42" s="5"/>
      <c r="H42" s="5"/>
      <c r="I42" s="5"/>
      <c r="J42" s="5"/>
      <c r="K42" s="96"/>
      <c r="L42" s="96"/>
    </row>
    <row r="43" spans="1:12" x14ac:dyDescent="0.25">
      <c r="A43" s="54" t="s">
        <v>19</v>
      </c>
      <c r="B43" s="45"/>
      <c r="C43" s="65"/>
      <c r="D43" s="70">
        <v>362</v>
      </c>
      <c r="E43" s="5"/>
      <c r="F43" s="5" t="s">
        <v>25</v>
      </c>
      <c r="G43" s="5"/>
      <c r="H43" s="5"/>
      <c r="I43" s="5"/>
      <c r="J43" s="5"/>
      <c r="K43" s="96"/>
      <c r="L43" s="96"/>
    </row>
    <row r="44" spans="1:12" x14ac:dyDescent="0.25">
      <c r="A44" s="57" t="s">
        <v>11</v>
      </c>
      <c r="B44" s="42"/>
      <c r="C44" s="71"/>
      <c r="D44" s="64">
        <f>D41*D42*D43</f>
        <v>748.0076388888881</v>
      </c>
      <c r="E44" s="5"/>
      <c r="F44" s="5"/>
      <c r="G44" s="5"/>
      <c r="H44" s="5"/>
      <c r="I44" s="5"/>
      <c r="J44" s="5"/>
      <c r="K44" s="96"/>
      <c r="L44" s="96"/>
    </row>
    <row r="45" spans="1:12" x14ac:dyDescent="0.25">
      <c r="A45" s="92"/>
      <c r="B45" s="92"/>
      <c r="C45" s="93"/>
      <c r="D45" s="93"/>
      <c r="E45" s="5"/>
      <c r="F45" s="5"/>
      <c r="G45" s="5"/>
      <c r="H45" s="5"/>
      <c r="I45" s="5"/>
      <c r="J45" s="5"/>
      <c r="K45" s="96"/>
      <c r="L45" s="96"/>
    </row>
    <row r="46" spans="1:12" x14ac:dyDescent="0.25">
      <c r="A46" s="94" t="s">
        <v>21</v>
      </c>
      <c r="B46" s="92" t="s">
        <v>98</v>
      </c>
      <c r="C46" s="93"/>
      <c r="D46" s="93"/>
      <c r="E46" s="5"/>
      <c r="F46" s="5" t="s">
        <v>28</v>
      </c>
      <c r="G46" s="5"/>
      <c r="H46" s="5"/>
      <c r="I46" s="5"/>
      <c r="J46" s="5"/>
      <c r="K46" s="96"/>
      <c r="L46" s="96"/>
    </row>
    <row r="47" spans="1:12" x14ac:dyDescent="0.25">
      <c r="A47" s="94" t="s">
        <v>22</v>
      </c>
      <c r="B47" s="92"/>
      <c r="C47" s="93"/>
      <c r="D47" s="93"/>
      <c r="E47" s="5"/>
      <c r="F47" s="5"/>
      <c r="G47" s="5"/>
      <c r="H47" s="5"/>
      <c r="I47" s="5"/>
      <c r="J47" s="5"/>
      <c r="K47" s="96"/>
      <c r="L47" s="96"/>
    </row>
    <row r="48" spans="1:12" x14ac:dyDescent="0.25">
      <c r="A48" s="94"/>
      <c r="B48" s="92"/>
      <c r="C48" s="93"/>
      <c r="D48" s="93"/>
      <c r="E48" s="5"/>
      <c r="F48" s="5" t="s">
        <v>29</v>
      </c>
      <c r="G48" s="5"/>
      <c r="H48" s="5"/>
      <c r="I48" s="5"/>
      <c r="J48" s="5"/>
      <c r="K48" s="96"/>
      <c r="L48" s="96"/>
    </row>
    <row r="49" spans="1:12" x14ac:dyDescent="0.25">
      <c r="A49" s="94" t="s">
        <v>23</v>
      </c>
      <c r="B49" s="95">
        <f ca="1">TODAY()</f>
        <v>42258</v>
      </c>
      <c r="C49" s="93"/>
      <c r="D49" s="93"/>
      <c r="E49" s="5"/>
      <c r="F49" s="5" t="s">
        <v>30</v>
      </c>
      <c r="G49" s="5"/>
      <c r="H49" s="5"/>
      <c r="I49" s="5"/>
      <c r="J49" s="5"/>
      <c r="K49" s="96"/>
      <c r="L49" s="96"/>
    </row>
    <row r="50" spans="1:12" x14ac:dyDescent="0.25">
      <c r="A50" s="5"/>
      <c r="B50" s="5"/>
      <c r="C50" s="38"/>
      <c r="D50" s="38"/>
      <c r="E50" s="5"/>
      <c r="F50" s="5"/>
      <c r="G50" s="5"/>
      <c r="H50" s="5"/>
      <c r="I50" s="5"/>
      <c r="J50" s="5"/>
      <c r="K50" s="96"/>
      <c r="L50" s="96"/>
    </row>
    <row r="51" spans="1:12" x14ac:dyDescent="0.25">
      <c r="A51" s="5"/>
      <c r="B51" s="5"/>
      <c r="C51" s="38"/>
      <c r="D51" s="38"/>
      <c r="E51" s="5"/>
      <c r="F51" s="5"/>
      <c r="G51" s="5"/>
      <c r="H51" s="5"/>
      <c r="I51" s="5"/>
      <c r="J51" s="5"/>
      <c r="K51" s="96"/>
      <c r="L51" s="96"/>
    </row>
    <row r="52" spans="1:12" x14ac:dyDescent="0.25">
      <c r="A52" s="5"/>
      <c r="B52" s="5"/>
      <c r="C52" s="38"/>
      <c r="D52" s="38"/>
      <c r="E52" s="5"/>
      <c r="F52" s="5"/>
      <c r="G52" s="5"/>
      <c r="H52" s="5"/>
      <c r="I52" s="5"/>
      <c r="J52" s="5"/>
      <c r="K52" s="96"/>
      <c r="L52" s="96"/>
    </row>
    <row r="53" spans="1:12" x14ac:dyDescent="0.25">
      <c r="A53" s="5"/>
      <c r="B53" s="5"/>
      <c r="C53" s="38"/>
      <c r="D53" s="38"/>
      <c r="E53" s="5"/>
      <c r="F53" s="5"/>
      <c r="G53" s="5"/>
      <c r="H53" s="5"/>
      <c r="I53" s="5"/>
      <c r="J53" s="5"/>
      <c r="K53" s="96"/>
      <c r="L53" s="96"/>
    </row>
    <row r="54" spans="1:12" x14ac:dyDescent="0.25">
      <c r="A54" s="5"/>
      <c r="B54" s="5"/>
      <c r="C54" s="38"/>
      <c r="D54" s="38"/>
      <c r="E54" s="5"/>
      <c r="F54" s="5"/>
      <c r="G54" s="5"/>
      <c r="H54" s="5"/>
      <c r="I54" s="5"/>
      <c r="J54" s="5"/>
      <c r="K54" s="96"/>
      <c r="L54" s="96"/>
    </row>
  </sheetData>
  <sheetProtection sheet="1" objects="1" scenarios="1" selectLockedCells="1"/>
  <mergeCells count="7">
    <mergeCell ref="A38:D38"/>
    <mergeCell ref="A39:D39"/>
    <mergeCell ref="A40:D40"/>
    <mergeCell ref="A1:D1"/>
    <mergeCell ref="A29:D29"/>
    <mergeCell ref="A30:D30"/>
    <mergeCell ref="A31:D31"/>
  </mergeCells>
  <phoneticPr fontId="0" type="noConversion"/>
  <printOptions horizontalCentered="1"/>
  <pageMargins left="0.5" right="0.5" top="0.5" bottom="0.75" header="0.5" footer="0.5"/>
  <pageSetup orientation="portrait" verticalDpi="300" r:id="rId1"/>
  <headerFooter alignWithMargins="0">
    <oddFooter>&amp;C&amp;"Verdana,Regular"&amp;A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25</vt:i4>
      </vt:variant>
      <vt:variant>
        <vt:lpstr>Named Ranges</vt:lpstr>
      </vt:variant>
      <vt:variant>
        <vt:i4>25</vt:i4>
      </vt:variant>
    </vt:vector>
  </HeadingPairs>
  <TitlesOfParts>
    <vt:vector size="50" baseType="lpstr">
      <vt:lpstr>Avocados vs. RSS Pure Pulp</vt:lpstr>
      <vt:lpstr>Broccoli Iced vs. RSS Florets</vt:lpstr>
      <vt:lpstr>Broccoli Iced vs. RSS Crowns</vt:lpstr>
      <vt:lpstr>Cabbage Green vs. RSS Shred</vt:lpstr>
      <vt:lpstr>Carrots Jumbo vs RSS Coin Cut</vt:lpstr>
      <vt:lpstr>Carrots Jumbo vs RSS Shred</vt:lpstr>
      <vt:lpstr>Cauliflower vs. RSS Florets</vt:lpstr>
      <vt:lpstr>Celery vs. RSS Celery Sticks</vt:lpstr>
      <vt:lpstr>Celery vs. RSS Diced Celery</vt:lpstr>
      <vt:lpstr>Green Beans vs. RSS Trimmed</vt:lpstr>
      <vt:lpstr>Iceberg vs. RSS Chopped</vt:lpstr>
      <vt:lpstr>Iceberg vs. RSS Shredded</vt:lpstr>
      <vt:lpstr>Iceberg vs. RSS Salad Prmx</vt:lpstr>
      <vt:lpstr>Kale vs. RSS Shredded Kale</vt:lpstr>
      <vt:lpstr>Onions Yellow vs. RSS Diced</vt:lpstr>
      <vt:lpstr>Onions Yellow vs. RSS Rings</vt:lpstr>
      <vt:lpstr>Onions Yellow vs. RSS Whl Pld</vt:lpstr>
      <vt:lpstr>Onions Red vs. RSS Whl Pld</vt:lpstr>
      <vt:lpstr>Onions Red vs. RSS Diced</vt:lpstr>
      <vt:lpstr>Onions Green vs. RSS Clipped</vt:lpstr>
      <vt:lpstr>Romaine vs. RSS Chopped</vt:lpstr>
      <vt:lpstr>Pineapple vs. RSS Pineapple</vt:lpstr>
      <vt:lpstr>Green Leaf vs. MFC Green Leaf</vt:lpstr>
      <vt:lpstr>Iceberg vs. MFC Iceberg</vt:lpstr>
      <vt:lpstr>Romaine vs. MFC Romaine</vt:lpstr>
      <vt:lpstr>'Avocados vs. RSS Pure Pulp'!Print_Area</vt:lpstr>
      <vt:lpstr>'Broccoli Iced vs. RSS Crowns'!Print_Area</vt:lpstr>
      <vt:lpstr>'Broccoli Iced vs. RSS Florets'!Print_Area</vt:lpstr>
      <vt:lpstr>'Cabbage Green vs. RSS Shred'!Print_Area</vt:lpstr>
      <vt:lpstr>'Carrots Jumbo vs RSS Coin Cut'!Print_Area</vt:lpstr>
      <vt:lpstr>'Carrots Jumbo vs RSS Shred'!Print_Area</vt:lpstr>
      <vt:lpstr>'Cauliflower vs. RSS Florets'!Print_Area</vt:lpstr>
      <vt:lpstr>'Celery vs. RSS Celery Sticks'!Print_Area</vt:lpstr>
      <vt:lpstr>'Celery vs. RSS Diced Celery'!Print_Area</vt:lpstr>
      <vt:lpstr>'Green Beans vs. RSS Trimmed'!Print_Area</vt:lpstr>
      <vt:lpstr>'Green Leaf vs. MFC Green Leaf'!Print_Area</vt:lpstr>
      <vt:lpstr>'Iceberg vs. MFC Iceberg'!Print_Area</vt:lpstr>
      <vt:lpstr>'Iceberg vs. RSS Chopped'!Print_Area</vt:lpstr>
      <vt:lpstr>'Iceberg vs. RSS Salad Prmx'!Print_Area</vt:lpstr>
      <vt:lpstr>'Iceberg vs. RSS Shredded'!Print_Area</vt:lpstr>
      <vt:lpstr>'Kale vs. RSS Shredded Kale'!Print_Area</vt:lpstr>
      <vt:lpstr>'Onions Green vs. RSS Clipped'!Print_Area</vt:lpstr>
      <vt:lpstr>'Onions Red vs. RSS Diced'!Print_Area</vt:lpstr>
      <vt:lpstr>'Onions Red vs. RSS Whl Pld'!Print_Area</vt:lpstr>
      <vt:lpstr>'Onions Yellow vs. RSS Diced'!Print_Area</vt:lpstr>
      <vt:lpstr>'Onions Yellow vs. RSS Rings'!Print_Area</vt:lpstr>
      <vt:lpstr>'Onions Yellow vs. RSS Whl Pld'!Print_Area</vt:lpstr>
      <vt:lpstr>'Pineapple vs. RSS Pineapple'!Print_Area</vt:lpstr>
      <vt:lpstr>'Romaine vs. MFC Romaine'!Print_Area</vt:lpstr>
      <vt:lpstr>'Romaine vs. RSS Chopped'!Print_Area</vt:lpstr>
    </vt:vector>
  </TitlesOfParts>
  <Company>Dell Computer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Preferred Customer</dc:creator>
  <cp:lastModifiedBy>Jenn Scherpinski</cp:lastModifiedBy>
  <cp:lastPrinted>2009-08-12T16:40:03Z</cp:lastPrinted>
  <dcterms:created xsi:type="dcterms:W3CDTF">2002-03-06T18:43:51Z</dcterms:created>
  <dcterms:modified xsi:type="dcterms:W3CDTF">2015-09-11T21:46:29Z</dcterms:modified>
</cp:coreProperties>
</file>